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REGULARIZARE\REG_PNS\SITE\"/>
    </mc:Choice>
  </mc:AlternateContent>
  <xr:revisionPtr revIDLastSave="0" documentId="8_{8C786542-7737-42E9-9662-6368A0E2D308}" xr6:coauthVersionLast="36" xr6:coauthVersionMax="36" xr10:uidLastSave="{00000000-0000-0000-0000-000000000000}"/>
  <bookViews>
    <workbookView xWindow="0" yWindow="0" windowWidth="28800" windowHeight="12225" activeTab="3" xr2:uid="{9B1A0893-EC7C-4310-8CAE-C71A7395330A}"/>
  </bookViews>
  <sheets>
    <sheet name="TESTARE GENETICA" sheetId="1" r:id="rId1"/>
    <sheet name="AHM" sheetId="2" r:id="rId2"/>
    <sheet name="PET-CT" sheetId="3" r:id="rId3"/>
    <sheet name="HG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  <c r="F24" i="4"/>
  <c r="E24" i="4"/>
  <c r="D24" i="4"/>
  <c r="K23" i="4"/>
  <c r="G23" i="4"/>
  <c r="K22" i="4"/>
  <c r="G22" i="4"/>
  <c r="L22" i="4" s="1"/>
  <c r="K21" i="4"/>
  <c r="G21" i="4"/>
  <c r="K20" i="4"/>
  <c r="G20" i="4"/>
  <c r="L20" i="4" s="1"/>
  <c r="K19" i="4"/>
  <c r="G19" i="4"/>
  <c r="K18" i="4"/>
  <c r="G18" i="4"/>
  <c r="L18" i="4" s="1"/>
  <c r="K17" i="4"/>
  <c r="G17" i="4"/>
  <c r="K16" i="4"/>
  <c r="G16" i="4"/>
  <c r="L16" i="4" s="1"/>
  <c r="K15" i="4"/>
  <c r="G15" i="4"/>
  <c r="K14" i="4"/>
  <c r="G14" i="4"/>
  <c r="L14" i="4" s="1"/>
  <c r="K13" i="4"/>
  <c r="G13" i="4"/>
  <c r="K12" i="4"/>
  <c r="G12" i="4"/>
  <c r="K11" i="4"/>
  <c r="G11" i="4"/>
  <c r="K10" i="4"/>
  <c r="G10" i="4"/>
  <c r="L10" i="4" s="1"/>
  <c r="K9" i="4"/>
  <c r="G9" i="4"/>
  <c r="I24" i="4"/>
  <c r="G8" i="4"/>
  <c r="K7" i="4"/>
  <c r="G7" i="4"/>
  <c r="G24" i="4" l="1"/>
  <c r="L9" i="4"/>
  <c r="L11" i="4"/>
  <c r="L13" i="4"/>
  <c r="L15" i="4"/>
  <c r="L21" i="4"/>
  <c r="L19" i="4"/>
  <c r="L12" i="4"/>
  <c r="L17" i="4"/>
  <c r="L23" i="4"/>
  <c r="J24" i="4"/>
  <c r="L7" i="4"/>
  <c r="K8" i="4"/>
  <c r="L8" i="4" s="1"/>
  <c r="K24" i="4" l="1"/>
  <c r="L24" i="4"/>
  <c r="H14" i="3" l="1"/>
  <c r="E14" i="3"/>
  <c r="D14" i="3"/>
  <c r="K13" i="3"/>
  <c r="L13" i="3" s="1"/>
  <c r="F13" i="3"/>
  <c r="G13" i="3" s="1"/>
  <c r="K12" i="3"/>
  <c r="F12" i="3"/>
  <c r="G12" i="3" s="1"/>
  <c r="K11" i="3"/>
  <c r="F11" i="3"/>
  <c r="G11" i="3" s="1"/>
  <c r="K10" i="3"/>
  <c r="G10" i="3"/>
  <c r="F10" i="3"/>
  <c r="J14" i="3"/>
  <c r="F9" i="3"/>
  <c r="G9" i="3" s="1"/>
  <c r="K8" i="3"/>
  <c r="I14" i="3"/>
  <c r="F8" i="3"/>
  <c r="G8" i="3" s="1"/>
  <c r="L12" i="3" l="1"/>
  <c r="L10" i="3"/>
  <c r="L11" i="3"/>
  <c r="G14" i="3"/>
  <c r="L8" i="3"/>
  <c r="K9" i="3"/>
  <c r="L9" i="3" s="1"/>
  <c r="F14" i="3"/>
  <c r="L14" i="3" l="1"/>
  <c r="K14" i="3"/>
  <c r="K12" i="2" l="1"/>
  <c r="I12" i="2"/>
  <c r="H12" i="2"/>
  <c r="G12" i="2"/>
  <c r="N11" i="2"/>
  <c r="J11" i="2"/>
  <c r="N10" i="2"/>
  <c r="L12" i="2"/>
  <c r="J10" i="2"/>
  <c r="M12" i="2"/>
  <c r="J9" i="2"/>
  <c r="J19" i="1"/>
  <c r="H19" i="1"/>
  <c r="F19" i="1"/>
  <c r="M17" i="1"/>
  <c r="N17" i="1" s="1"/>
  <c r="G16" i="1"/>
  <c r="G19" i="1" s="1"/>
  <c r="M15" i="1"/>
  <c r="I15" i="1"/>
  <c r="I14" i="1"/>
  <c r="M13" i="1"/>
  <c r="I13" i="1"/>
  <c r="N13" i="1" s="1"/>
  <c r="M12" i="1"/>
  <c r="I12" i="1"/>
  <c r="I11" i="1"/>
  <c r="I10" i="1"/>
  <c r="M9" i="1"/>
  <c r="I9" i="1"/>
  <c r="I8" i="1"/>
  <c r="O11" i="2" l="1"/>
  <c r="J12" i="2"/>
  <c r="O10" i="2"/>
  <c r="N9" i="2"/>
  <c r="K19" i="1"/>
  <c r="M10" i="1"/>
  <c r="N12" i="1"/>
  <c r="L19" i="1"/>
  <c r="M14" i="1"/>
  <c r="N14" i="1" s="1"/>
  <c r="N9" i="1"/>
  <c r="M11" i="1"/>
  <c r="N11" i="1" s="1"/>
  <c r="M16" i="1"/>
  <c r="M18" i="1"/>
  <c r="N18" i="1" s="1"/>
  <c r="N10" i="1"/>
  <c r="N15" i="1"/>
  <c r="I16" i="1"/>
  <c r="N16" i="1" s="1"/>
  <c r="M8" i="1"/>
  <c r="O9" i="2" l="1"/>
  <c r="O12" i="2" s="1"/>
  <c r="N12" i="2"/>
  <c r="M19" i="1"/>
  <c r="N8" i="1"/>
  <c r="N19" i="1" s="1"/>
  <c r="I19" i="1"/>
</calcChain>
</file>

<file path=xl/sharedStrings.xml><?xml version="1.0" encoding="utf-8"?>
<sst xmlns="http://schemas.openxmlformats.org/spreadsheetml/2006/main" count="131" uniqueCount="91">
  <si>
    <t>Subprogramul național de testare genetică</t>
  </si>
  <si>
    <t>REGULARIZARE LUNA MAI 2025</t>
  </si>
  <si>
    <t>NT.CRT.</t>
  </si>
  <si>
    <t xml:space="preserve">NR. CONTR </t>
  </si>
  <si>
    <t>TIP</t>
  </si>
  <si>
    <t>DENUMIRE FURNIZOR</t>
  </si>
  <si>
    <t>TRIM.I 2025</t>
  </si>
  <si>
    <t>SEM.I2025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</si>
  <si>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</si>
  <si>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</si>
  <si>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</si>
  <si>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</si>
  <si>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</si>
  <si>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</si>
  <si>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</si>
  <si>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</si>
  <si>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GRAL MEDICAL SRL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</si>
  <si>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</si>
  <si>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</si>
  <si>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</si>
  <si>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</si>
  <si>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</si>
  <si>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</si>
  <si>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</si>
  <si>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</si>
  <si>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</si>
  <si>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</si>
  <si>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PNO-0011</t>
  </si>
  <si>
    <t>INCD "VICTOR BABES"</t>
  </si>
  <si>
    <t>PNO-0012</t>
  </si>
  <si>
    <t>INST ONCOLOGIC.ALEX TRESTIOREANU</t>
  </si>
  <si>
    <t>TOTAL</t>
  </si>
  <si>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</si>
  <si>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</si>
  <si>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18.06.2025 - REGULARIZARE LUNA MAI 2025</t>
  </si>
  <si>
    <t>TRIM.II 2025</t>
  </si>
  <si>
    <t>SEM.I 2025</t>
  </si>
  <si>
    <t>PNO-0003</t>
  </si>
  <si>
    <t>MEDLIFE</t>
  </si>
  <si>
    <t>PROGRAMUL NATIONAL DE PET-CT</t>
  </si>
  <si>
    <t xml:space="preserve">18.06.2025  VALORI DE CONTRACT PET-CT </t>
  </si>
  <si>
    <t>PP1</t>
  </si>
  <si>
    <t>PET</t>
  </si>
  <si>
    <t>AFFIDEA ROMÂNIA SRL</t>
  </si>
  <si>
    <t>PP2</t>
  </si>
  <si>
    <t xml:space="preserve"> MNT HEALTHCARE EUROPE SRL</t>
  </si>
  <si>
    <t>HG0007</t>
  </si>
  <si>
    <t>PP3</t>
  </si>
  <si>
    <t>SPITALUL COLENTINA</t>
  </si>
  <si>
    <t>PP4</t>
  </si>
  <si>
    <t>GLOBAL MEDICAL ULTRA</t>
  </si>
  <si>
    <t>PP5</t>
  </si>
  <si>
    <t>CDT PROVITA</t>
  </si>
  <si>
    <t>HEMOGLOBINA GLICOZILATA</t>
  </si>
  <si>
    <t xml:space="preserve"> VALORI DE CONTRACT HG DUPA REGULARIZARE LUNA MAI  2025</t>
  </si>
  <si>
    <t>Nr.crt.</t>
  </si>
  <si>
    <t>CONTR. HG.</t>
  </si>
  <si>
    <t>DEN.FURNIZOR</t>
  </si>
  <si>
    <t>SEM I 2025</t>
  </si>
  <si>
    <t>SANADOR S.R.L</t>
  </si>
  <si>
    <t>HG0016</t>
  </si>
  <si>
    <t>LABORATOARELE SYNLAB S.R.L.</t>
  </si>
  <si>
    <t>HG0017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</si>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</sst>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43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0" xfId="0" applyFont="1"/>
    <xf numFmtId="43" fontId="0" fillId="0" borderId="0" xfId="0" applyNumberFormat="1"/>
    <xf numFmtId="164" fontId="0" fillId="0" borderId="0" xfId="1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wrapText="1"/>
    </xf>
    <xf numFmtId="0" fontId="3" fillId="0" borderId="2" xfId="0" applyFont="1" applyBorder="1"/>
    <xf numFmtId="4" fontId="0" fillId="0" borderId="1" xfId="0" applyNumberForma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5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0" fontId="3" fillId="0" borderId="2" xfId="0" applyFont="1" applyFill="1" applyBorder="1"/>
    <xf numFmtId="17" fontId="3" fillId="0" borderId="1" xfId="0" applyNumberFormat="1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8" fillId="2" borderId="0" xfId="2" applyFont="1" applyFill="1"/>
    <xf numFmtId="14" fontId="7" fillId="2" borderId="0" xfId="0" applyNumberFormat="1" applyFont="1" applyFill="1" applyAlignment="1">
      <alignment horizontal="center"/>
    </xf>
    <xf numFmtId="14" fontId="7" fillId="0" borderId="0" xfId="3" applyNumberFormat="1" applyFont="1" applyAlignment="1">
      <alignment horizontal="center"/>
    </xf>
    <xf numFmtId="49" fontId="7" fillId="2" borderId="0" xfId="4" applyNumberFormat="1" applyFont="1" applyFill="1"/>
    <xf numFmtId="0" fontId="8" fillId="2" borderId="1" xfId="2" applyFont="1" applyFill="1" applyBorder="1" applyAlignment="1">
      <alignment horizontal="center"/>
    </xf>
    <xf numFmtId="0" fontId="8" fillId="2" borderId="1" xfId="5" applyFont="1" applyFill="1" applyBorder="1" applyAlignment="1">
      <alignment horizontal="center" wrapText="1"/>
    </xf>
    <xf numFmtId="164" fontId="8" fillId="2" borderId="1" xfId="1" applyFont="1" applyFill="1" applyBorder="1"/>
    <xf numFmtId="0" fontId="8" fillId="0" borderId="1" xfId="5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 wrapText="1"/>
    </xf>
    <xf numFmtId="164" fontId="7" fillId="2" borderId="1" xfId="1" applyFont="1" applyFill="1" applyBorder="1"/>
    <xf numFmtId="43" fontId="8" fillId="2" borderId="0" xfId="2" applyNumberFormat="1" applyFont="1" applyFill="1"/>
    <xf numFmtId="0" fontId="7" fillId="0" borderId="1" xfId="2" applyFont="1" applyFill="1" applyBorder="1" applyAlignment="1">
      <alignment horizontal="center" vertical="center" wrapText="1"/>
    </xf>
    <xf numFmtId="17" fontId="7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9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1" applyNumberFormat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left" wrapText="1"/>
    </xf>
    <xf numFmtId="164" fontId="9" fillId="2" borderId="1" xfId="1" applyFont="1" applyFill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 applyAlignment="1">
      <alignment horizontal="left"/>
    </xf>
    <xf numFmtId="0" fontId="8" fillId="2" borderId="0" xfId="0" applyFont="1" applyFill="1"/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left" wrapText="1"/>
    </xf>
    <xf numFmtId="164" fontId="9" fillId="3" borderId="1" xfId="1" applyFont="1" applyFill="1" applyBorder="1"/>
    <xf numFmtId="164" fontId="8" fillId="0" borderId="1" xfId="1" applyFont="1" applyFill="1" applyBorder="1" applyAlignment="1">
      <alignment horizontal="center" wrapText="1"/>
    </xf>
    <xf numFmtId="164" fontId="9" fillId="0" borderId="1" xfId="1" applyFont="1" applyFill="1" applyBorder="1"/>
    <xf numFmtId="164" fontId="10" fillId="2" borderId="1" xfId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 applyFill="1"/>
    <xf numFmtId="43" fontId="9" fillId="0" borderId="0" xfId="0" applyNumberFormat="1" applyFont="1" applyFill="1"/>
    <xf numFmtId="164" fontId="9" fillId="0" borderId="0" xfId="1" applyFont="1" applyFill="1"/>
    <xf numFmtId="17" fontId="7" fillId="0" borderId="1" xfId="0" applyNumberFormat="1" applyFont="1" applyFill="1" applyBorder="1" applyAlignment="1">
      <alignment horizontal="center" vertical="center" wrapText="1"/>
    </xf>
  </cellXfs>
  <cellStyles count="6">
    <cellStyle name="Comma 16" xfId="1" xr:uid="{65C7D0E0-F0D4-4185-B79E-4A58F7F6205D}"/>
    <cellStyle name="Normal" xfId="0" builtinId="0"/>
    <cellStyle name="Normal 2 2 3" xfId="2" xr:uid="{19C90569-C383-48D6-B6D3-17C27EA9AB1B}"/>
    <cellStyle name="Normal 4 2" xfId="4" xr:uid="{4172A5D5-49A4-4F0A-B240-B33C48167286}"/>
    <cellStyle name="Normal 5" xfId="3" xr:uid="{EBFC0B74-C190-4A35-9716-AAC9BD6ECF34}"/>
    <cellStyle name="Normal_PLAFON RAPORTAT TRIM.II,III 2004 10" xfId="5" xr:uid="{3BA7D156-2299-4EC9-9C07-9870F5EC1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PRILIE%202025/REGULARIZARE/PNS/PET-CT/16.04.2025%20-%20VALORI%20CONTRACTE%20PET-CT%20DUPA%20REGULARIZARE%20LUNA%20MART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PR 2025"/>
      <sheetName val="NECONSUMAT MAR 2025"/>
      <sheetName val="REG MAR 2025"/>
      <sheetName val="TOTAL PET CT"/>
    </sheetNames>
    <sheetDataSet>
      <sheetData sheetId="0"/>
      <sheetData sheetId="1">
        <row r="9">
          <cell r="F9">
            <v>1480000</v>
          </cell>
        </row>
        <row r="10">
          <cell r="F10">
            <v>1480000</v>
          </cell>
        </row>
        <row r="11">
          <cell r="F11">
            <v>1340000</v>
          </cell>
        </row>
        <row r="12">
          <cell r="F12">
            <v>36000</v>
          </cell>
        </row>
        <row r="13">
          <cell r="F13">
            <v>228000</v>
          </cell>
        </row>
        <row r="14">
          <cell r="F14">
            <v>188000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FC56-CEC4-44AC-9A76-8871F2B35F61}">
  <dimension ref="B1:O28"/>
  <sheetViews>
    <sheetView workbookViewId="0">
      <selection activeCell="K31" sqref="K31"/>
    </sheetView>
  </sheetViews>
  <sheetFormatPr defaultRowHeight="15" x14ac:dyDescent="0.25"/>
  <cols>
    <col min="3" max="3" width="17.28515625" customWidth="1"/>
    <col min="4" max="4" width="17.7109375" customWidth="1"/>
    <col min="5" max="5" width="35.42578125" customWidth="1"/>
    <col min="6" max="8" width="16.42578125" customWidth="1"/>
    <col min="9" max="14" width="18.42578125" customWidth="1"/>
    <col min="15" max="15" width="12.28515625" bestFit="1" customWidth="1"/>
  </cols>
  <sheetData>
    <row r="1" spans="2:14" ht="18.75" x14ac:dyDescent="0.3">
      <c r="D1" s="1"/>
      <c r="E1" s="2"/>
    </row>
    <row r="2" spans="2:14" ht="15.75" x14ac:dyDescent="0.25">
      <c r="C2" s="3" t="s">
        <v>0</v>
      </c>
      <c r="D2" s="3"/>
      <c r="E2" s="3"/>
    </row>
    <row r="3" spans="2:14" ht="15.75" x14ac:dyDescent="0.25">
      <c r="D3" s="4"/>
      <c r="E3" s="4"/>
    </row>
    <row r="4" spans="2:14" s="5" customFormat="1" ht="15.75" x14ac:dyDescent="0.25">
      <c r="C4" s="6" t="s">
        <v>1</v>
      </c>
      <c r="D4" s="6"/>
      <c r="E4" s="6"/>
    </row>
    <row r="5" spans="2:14" s="5" customFormat="1" ht="15.75" x14ac:dyDescent="0.25">
      <c r="C5" s="7">
        <v>45826</v>
      </c>
      <c r="D5" s="7"/>
      <c r="E5" s="7"/>
    </row>
    <row r="6" spans="2:14" ht="15.75" x14ac:dyDescent="0.25">
      <c r="D6" s="4"/>
      <c r="E6" s="4"/>
    </row>
    <row r="7" spans="2:14" s="5" customFormat="1" x14ac:dyDescent="0.25">
      <c r="B7" s="21" t="s">
        <v>2</v>
      </c>
      <c r="C7" s="21" t="s">
        <v>3</v>
      </c>
      <c r="D7" s="22" t="s">
        <v>4</v>
      </c>
      <c r="E7" s="21" t="s">
        <v>5</v>
      </c>
      <c r="F7" s="23">
        <v>45658</v>
      </c>
      <c r="G7" s="23">
        <v>45689</v>
      </c>
      <c r="H7" s="23">
        <v>45717</v>
      </c>
      <c r="I7" s="23" t="s">
        <v>6</v>
      </c>
      <c r="J7" s="23">
        <v>45748</v>
      </c>
      <c r="K7" s="23">
        <v>45778</v>
      </c>
      <c r="L7" s="23">
        <v>45809</v>
      </c>
      <c r="M7" s="23" t="s">
        <v>6</v>
      </c>
      <c r="N7" s="23" t="s">
        <v>7</v>
      </c>
    </row>
    <row r="8" spans="2:14" x14ac:dyDescent="0.25">
      <c r="B8" s="8">
        <v>1</v>
      </c>
      <c r="C8" s="8" t="s">
        <v>8</v>
      </c>
      <c r="D8" s="8" t="s">
        <v>9</v>
      </c>
      <c r="E8" s="9" t="s">
        <v>10</v>
      </c>
      <c r="F8" s="10">
        <v>861772</v>
      </c>
      <c r="G8" s="10">
        <v>988110</v>
      </c>
      <c r="H8" s="10">
        <v>924080</v>
      </c>
      <c r="I8" s="10">
        <f>F8+G8+H8</f>
        <v>2773962</v>
      </c>
      <c r="J8" s="10">
        <v>905786</v>
      </c>
      <c r="K8" s="10">
        <v>766548</v>
      </c>
      <c r="L8" s="10">
        <v>1314571.979911943</v>
      </c>
      <c r="M8" s="10">
        <f>J8+K8+L8</f>
        <v>2986905.979911943</v>
      </c>
      <c r="N8" s="10">
        <f>I8+M8</f>
        <v>5760867.979911943</v>
      </c>
    </row>
    <row r="9" spans="2:14" x14ac:dyDescent="0.25">
      <c r="B9" s="8">
        <v>2</v>
      </c>
      <c r="C9" s="8" t="s">
        <v>11</v>
      </c>
      <c r="D9" s="8" t="s">
        <v>9</v>
      </c>
      <c r="E9" s="9" t="s">
        <v>12</v>
      </c>
      <c r="F9" s="10">
        <v>1022828</v>
      </c>
      <c r="G9" s="10">
        <v>1194284</v>
      </c>
      <c r="H9" s="10">
        <v>1285056</v>
      </c>
      <c r="I9" s="10">
        <f t="shared" ref="I9:I16" si="0">F9+G9+H9</f>
        <v>3502168</v>
      </c>
      <c r="J9" s="10">
        <v>1105318</v>
      </c>
      <c r="K9" s="10">
        <v>1169928.51</v>
      </c>
      <c r="L9" s="10">
        <v>1211652.5535409215</v>
      </c>
      <c r="M9" s="10">
        <f t="shared" ref="M9:M18" si="1">J9+K9+L9</f>
        <v>3486899.0635409215</v>
      </c>
      <c r="N9" s="10">
        <f t="shared" ref="N9:N18" si="2">I9+M9</f>
        <v>6989067.0635409215</v>
      </c>
    </row>
    <row r="10" spans="2:14" x14ac:dyDescent="0.25">
      <c r="B10" s="8">
        <v>3</v>
      </c>
      <c r="C10" s="8" t="s">
        <v>13</v>
      </c>
      <c r="D10" s="8" t="s">
        <v>9</v>
      </c>
      <c r="E10" s="9" t="s">
        <v>14</v>
      </c>
      <c r="F10" s="10">
        <v>135212</v>
      </c>
      <c r="G10" s="10">
        <v>265190</v>
      </c>
      <c r="H10" s="10">
        <v>139344</v>
      </c>
      <c r="I10" s="10">
        <f t="shared" si="0"/>
        <v>539746</v>
      </c>
      <c r="J10" s="10">
        <v>95688</v>
      </c>
      <c r="K10" s="10">
        <v>138668</v>
      </c>
      <c r="L10" s="10">
        <v>187266.07757465608</v>
      </c>
      <c r="M10" s="10">
        <f t="shared" si="1"/>
        <v>421622.07757465611</v>
      </c>
      <c r="N10" s="10">
        <f t="shared" si="2"/>
        <v>961368.07757465611</v>
      </c>
    </row>
    <row r="11" spans="2:14" x14ac:dyDescent="0.25">
      <c r="B11" s="8">
        <v>4</v>
      </c>
      <c r="C11" s="8" t="s">
        <v>15</v>
      </c>
      <c r="D11" s="8" t="s">
        <v>9</v>
      </c>
      <c r="E11" s="9" t="s">
        <v>16</v>
      </c>
      <c r="F11" s="10">
        <v>611238</v>
      </c>
      <c r="G11" s="10">
        <v>807536</v>
      </c>
      <c r="H11" s="10">
        <v>770010</v>
      </c>
      <c r="I11" s="10">
        <f t="shared" si="0"/>
        <v>2188784</v>
      </c>
      <c r="J11" s="10">
        <v>608142</v>
      </c>
      <c r="K11" s="10">
        <v>580896</v>
      </c>
      <c r="L11" s="10">
        <v>1101438.2408808353</v>
      </c>
      <c r="M11" s="10">
        <f t="shared" si="1"/>
        <v>2290476.2408808353</v>
      </c>
      <c r="N11" s="10">
        <f t="shared" si="2"/>
        <v>4479260.2408808358</v>
      </c>
    </row>
    <row r="12" spans="2:14" x14ac:dyDescent="0.25">
      <c r="B12" s="11">
        <v>5</v>
      </c>
      <c r="C12" s="8" t="s">
        <v>17</v>
      </c>
      <c r="D12" s="8" t="s">
        <v>9</v>
      </c>
      <c r="E12" s="9" t="s">
        <v>18</v>
      </c>
      <c r="F12" s="10">
        <v>281800</v>
      </c>
      <c r="G12" s="10">
        <v>302734</v>
      </c>
      <c r="H12" s="10">
        <v>326122</v>
      </c>
      <c r="I12" s="10">
        <f t="shared" si="0"/>
        <v>910656</v>
      </c>
      <c r="J12" s="10">
        <v>382226</v>
      </c>
      <c r="K12" s="10">
        <v>320550.21000000002</v>
      </c>
      <c r="L12" s="10">
        <v>339995.34165206226</v>
      </c>
      <c r="M12" s="10">
        <f t="shared" si="1"/>
        <v>1042771.5516520622</v>
      </c>
      <c r="N12" s="10">
        <f t="shared" si="2"/>
        <v>1953427.5516520622</v>
      </c>
    </row>
    <row r="13" spans="2:14" x14ac:dyDescent="0.25">
      <c r="B13" s="11">
        <v>6</v>
      </c>
      <c r="C13" s="8" t="s">
        <v>19</v>
      </c>
      <c r="D13" s="8" t="s">
        <v>9</v>
      </c>
      <c r="E13" s="12" t="s">
        <v>20</v>
      </c>
      <c r="F13" s="10">
        <v>316618</v>
      </c>
      <c r="G13" s="10">
        <v>943532</v>
      </c>
      <c r="H13" s="10">
        <v>978640</v>
      </c>
      <c r="I13" s="10">
        <f t="shared" si="0"/>
        <v>2238790</v>
      </c>
      <c r="J13" s="10">
        <v>820818</v>
      </c>
      <c r="K13" s="10">
        <v>818342.22</v>
      </c>
      <c r="L13" s="10">
        <v>804599.69841128809</v>
      </c>
      <c r="M13" s="10">
        <f t="shared" si="1"/>
        <v>2443759.9184112879</v>
      </c>
      <c r="N13" s="10">
        <f t="shared" si="2"/>
        <v>4682549.9184112884</v>
      </c>
    </row>
    <row r="14" spans="2:14" x14ac:dyDescent="0.25">
      <c r="B14" s="11">
        <v>7</v>
      </c>
      <c r="C14" s="8" t="s">
        <v>21</v>
      </c>
      <c r="D14" s="8" t="s">
        <v>9</v>
      </c>
      <c r="E14" s="13" t="s">
        <v>22</v>
      </c>
      <c r="F14" s="10"/>
      <c r="G14" s="10">
        <v>39738</v>
      </c>
      <c r="H14" s="10">
        <v>63250</v>
      </c>
      <c r="I14" s="10">
        <f t="shared" si="0"/>
        <v>102988</v>
      </c>
      <c r="J14" s="10">
        <v>126116</v>
      </c>
      <c r="K14" s="10">
        <v>150104</v>
      </c>
      <c r="L14" s="10">
        <v>559590.34244768356</v>
      </c>
      <c r="M14" s="10">
        <f t="shared" si="1"/>
        <v>835810.34244768356</v>
      </c>
      <c r="N14" s="10">
        <f t="shared" si="2"/>
        <v>938798.34244768356</v>
      </c>
    </row>
    <row r="15" spans="2:14" x14ac:dyDescent="0.25">
      <c r="B15" s="11">
        <v>8</v>
      </c>
      <c r="C15" s="8" t="s">
        <v>23</v>
      </c>
      <c r="D15" s="8" t="s">
        <v>9</v>
      </c>
      <c r="E15" s="12" t="s">
        <v>24</v>
      </c>
      <c r="F15" s="10"/>
      <c r="G15" s="10"/>
      <c r="H15" s="10">
        <v>60282</v>
      </c>
      <c r="I15" s="10">
        <f t="shared" si="0"/>
        <v>60282</v>
      </c>
      <c r="J15" s="10">
        <v>91689.995015625027</v>
      </c>
      <c r="K15" s="10">
        <v>118910</v>
      </c>
      <c r="L15" s="10">
        <v>562064.08000217588</v>
      </c>
      <c r="M15" s="10">
        <f t="shared" si="1"/>
        <v>772664.0750178009</v>
      </c>
      <c r="N15" s="10">
        <f t="shared" si="2"/>
        <v>832946.0750178009</v>
      </c>
    </row>
    <row r="16" spans="2:14" x14ac:dyDescent="0.25">
      <c r="B16" s="11">
        <v>9</v>
      </c>
      <c r="C16" s="8" t="s">
        <v>25</v>
      </c>
      <c r="D16" s="8" t="s">
        <v>9</v>
      </c>
      <c r="E16" s="12" t="s">
        <v>26</v>
      </c>
      <c r="F16" s="10"/>
      <c r="G16" s="10">
        <f>'[1]NECONS TG FEB 2025'!F14</f>
        <v>0</v>
      </c>
      <c r="H16" s="10">
        <v>13810</v>
      </c>
      <c r="I16" s="10">
        <f t="shared" si="0"/>
        <v>13810</v>
      </c>
      <c r="J16" s="10">
        <v>22150</v>
      </c>
      <c r="K16" s="10">
        <v>12080</v>
      </c>
      <c r="L16" s="10">
        <v>168369.12428380371</v>
      </c>
      <c r="M16" s="10">
        <f t="shared" si="1"/>
        <v>202599.12428380371</v>
      </c>
      <c r="N16" s="10">
        <f t="shared" si="2"/>
        <v>216409.12428380371</v>
      </c>
    </row>
    <row r="17" spans="2:15" x14ac:dyDescent="0.25">
      <c r="B17" s="11">
        <v>10</v>
      </c>
      <c r="C17" s="8" t="s">
        <v>27</v>
      </c>
      <c r="D17" s="8" t="s">
        <v>9</v>
      </c>
      <c r="E17" s="12" t="s">
        <v>28</v>
      </c>
      <c r="F17" s="10"/>
      <c r="G17" s="10"/>
      <c r="H17" s="10"/>
      <c r="I17" s="10"/>
      <c r="J17" s="10">
        <v>0</v>
      </c>
      <c r="K17" s="10">
        <v>9930</v>
      </c>
      <c r="L17" s="10">
        <v>399735.59064731543</v>
      </c>
      <c r="M17" s="10">
        <f t="shared" si="1"/>
        <v>409665.59064731543</v>
      </c>
      <c r="N17" s="10">
        <f t="shared" si="2"/>
        <v>409665.59064731543</v>
      </c>
    </row>
    <row r="18" spans="2:15" x14ac:dyDescent="0.25">
      <c r="B18" s="11">
        <v>11</v>
      </c>
      <c r="C18" s="8" t="s">
        <v>29</v>
      </c>
      <c r="D18" s="8" t="s">
        <v>9</v>
      </c>
      <c r="E18" s="12" t="s">
        <v>30</v>
      </c>
      <c r="F18" s="10"/>
      <c r="G18" s="10"/>
      <c r="H18" s="10"/>
      <c r="I18" s="10"/>
      <c r="J18" s="10"/>
      <c r="K18" s="10">
        <v>0</v>
      </c>
      <c r="L18" s="10">
        <v>39518.990647315448</v>
      </c>
      <c r="M18" s="10">
        <f t="shared" si="1"/>
        <v>39518.990647315448</v>
      </c>
      <c r="N18" s="10">
        <f t="shared" si="2"/>
        <v>39518.990647315448</v>
      </c>
    </row>
    <row r="19" spans="2:15" x14ac:dyDescent="0.25">
      <c r="B19" s="14" t="s">
        <v>31</v>
      </c>
      <c r="C19" s="15"/>
      <c r="D19" s="15"/>
      <c r="E19" s="16"/>
      <c r="F19" s="17">
        <f>SUM(F8:F13)</f>
        <v>3229468</v>
      </c>
      <c r="G19" s="17">
        <f>SUM(G8:G16)</f>
        <v>4541124</v>
      </c>
      <c r="H19" s="17">
        <f>SUM(H8:H16)</f>
        <v>4560594</v>
      </c>
      <c r="I19" s="17">
        <f>SUM(I8:I16)</f>
        <v>12331186</v>
      </c>
      <c r="J19" s="17">
        <f>SUM(J8:J17)</f>
        <v>4157933.9950156249</v>
      </c>
      <c r="K19" s="17">
        <f>SUM(K8:K17)</f>
        <v>4085956.9399999995</v>
      </c>
      <c r="L19" s="17">
        <f>SUM(L8:L18)</f>
        <v>6688802.0199999996</v>
      </c>
      <c r="M19" s="17">
        <f>SUM(M8:M18)</f>
        <v>14932692.955015626</v>
      </c>
      <c r="N19" s="17">
        <f>SUM(N8:N18)</f>
        <v>27263878.955015626</v>
      </c>
    </row>
    <row r="21" spans="2:15" x14ac:dyDescent="0.25">
      <c r="E21" s="19"/>
      <c r="H21" s="19"/>
      <c r="N21" s="19"/>
    </row>
    <row r="23" spans="2:15" x14ac:dyDescent="0.25">
      <c r="E23" s="20"/>
      <c r="N23" s="19"/>
    </row>
    <row r="25" spans="2:15" x14ac:dyDescent="0.25">
      <c r="N25" s="19"/>
    </row>
    <row r="28" spans="2:15" x14ac:dyDescent="0.25">
      <c r="N28" s="19"/>
      <c r="O28" s="19"/>
    </row>
  </sheetData>
  <mergeCells count="5">
    <mergeCell ref="D1:E1"/>
    <mergeCell ref="C2:E2"/>
    <mergeCell ref="C4:E4"/>
    <mergeCell ref="C5:E5"/>
    <mergeCell ref="B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4300-F29A-4F00-9A1B-2746F4613B48}">
  <dimension ref="A1:O19"/>
  <sheetViews>
    <sheetView workbookViewId="0">
      <selection activeCell="G32" sqref="G32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9.140625" customWidth="1"/>
    <col min="8" max="8" width="16.7109375" customWidth="1"/>
    <col min="9" max="9" width="17.42578125" customWidth="1"/>
    <col min="10" max="10" width="16.5703125" customWidth="1"/>
    <col min="11" max="15" width="14.85546875" customWidth="1"/>
    <col min="17" max="17" width="14.42578125" bestFit="1" customWidth="1"/>
  </cols>
  <sheetData>
    <row r="1" spans="1:15" ht="18.75" x14ac:dyDescent="0.3">
      <c r="A1" s="24"/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7" customFormat="1" ht="15.75" x14ac:dyDescent="0.25">
      <c r="A2" s="27" t="s">
        <v>32</v>
      </c>
    </row>
    <row r="3" spans="1:15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5" customFormat="1" ht="15.75" x14ac:dyDescent="0.25">
      <c r="A6" s="36"/>
      <c r="B6" s="36"/>
      <c r="C6" s="36"/>
      <c r="D6" s="37" t="s">
        <v>34</v>
      </c>
      <c r="E6" s="37"/>
      <c r="F6" s="37"/>
      <c r="G6" s="37"/>
      <c r="H6" s="38"/>
      <c r="I6" s="38"/>
      <c r="J6" s="38"/>
      <c r="K6" s="38"/>
      <c r="L6" s="38"/>
      <c r="M6" s="38"/>
      <c r="N6" s="38"/>
      <c r="O6" s="38"/>
    </row>
    <row r="7" spans="1:15" ht="15.75" x14ac:dyDescent="0.25">
      <c r="A7" s="28"/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5" customFormat="1" ht="15.75" x14ac:dyDescent="0.25">
      <c r="A8" s="36"/>
      <c r="B8" s="36"/>
      <c r="C8" s="21" t="s">
        <v>2</v>
      </c>
      <c r="D8" s="21" t="s">
        <v>3</v>
      </c>
      <c r="E8" s="21" t="s">
        <v>4</v>
      </c>
      <c r="F8" s="39" t="s">
        <v>5</v>
      </c>
      <c r="G8" s="40">
        <v>45658</v>
      </c>
      <c r="H8" s="40">
        <v>45689</v>
      </c>
      <c r="I8" s="40">
        <v>45717</v>
      </c>
      <c r="J8" s="40" t="s">
        <v>6</v>
      </c>
      <c r="K8" s="40">
        <v>45748</v>
      </c>
      <c r="L8" s="40">
        <v>45778</v>
      </c>
      <c r="M8" s="40">
        <v>45809</v>
      </c>
      <c r="N8" s="40" t="s">
        <v>35</v>
      </c>
      <c r="O8" s="40" t="s">
        <v>36</v>
      </c>
    </row>
    <row r="9" spans="1:15" ht="15.75" x14ac:dyDescent="0.25">
      <c r="A9" s="28"/>
      <c r="B9" s="28"/>
      <c r="C9" s="8">
        <v>1</v>
      </c>
      <c r="D9" s="8" t="s">
        <v>8</v>
      </c>
      <c r="E9" s="8"/>
      <c r="F9" s="18" t="s">
        <v>10</v>
      </c>
      <c r="G9" s="31">
        <v>701600</v>
      </c>
      <c r="H9" s="31">
        <v>927200</v>
      </c>
      <c r="I9" s="31">
        <v>1071500</v>
      </c>
      <c r="J9" s="31">
        <f>G9+H9+I9</f>
        <v>2700300</v>
      </c>
      <c r="K9" s="31">
        <v>846800</v>
      </c>
      <c r="L9" s="31">
        <v>875500</v>
      </c>
      <c r="M9" s="31">
        <v>876258.34616833436</v>
      </c>
      <c r="N9" s="31">
        <f>M9+L9+K9</f>
        <v>2598558.3461683346</v>
      </c>
      <c r="O9" s="31">
        <f>N9+J9</f>
        <v>5298858.3461683346</v>
      </c>
    </row>
    <row r="10" spans="1:15" ht="15.75" x14ac:dyDescent="0.25">
      <c r="A10" s="28"/>
      <c r="B10" s="28"/>
      <c r="C10" s="11">
        <v>2</v>
      </c>
      <c r="D10" s="8" t="s">
        <v>37</v>
      </c>
      <c r="E10" s="8"/>
      <c r="F10" s="30" t="s">
        <v>38</v>
      </c>
      <c r="G10" s="31">
        <v>396400</v>
      </c>
      <c r="H10" s="31">
        <v>462200</v>
      </c>
      <c r="I10" s="31">
        <v>593200</v>
      </c>
      <c r="J10" s="31">
        <f t="shared" ref="J10:J11" si="0">G10+H10+I10</f>
        <v>1451800</v>
      </c>
      <c r="K10" s="31">
        <v>381700</v>
      </c>
      <c r="L10" s="31">
        <v>485818.77</v>
      </c>
      <c r="M10" s="31">
        <v>438410.46203649201</v>
      </c>
      <c r="N10" s="31">
        <f t="shared" ref="N10:N11" si="1">M10+L10+K10</f>
        <v>1305929.2320364921</v>
      </c>
      <c r="O10" s="31">
        <f t="shared" ref="O10:O11" si="2">N10+J10</f>
        <v>2757729.2320364919</v>
      </c>
    </row>
    <row r="11" spans="1:15" ht="15.75" x14ac:dyDescent="0.25">
      <c r="A11" s="28"/>
      <c r="B11" s="28"/>
      <c r="C11" s="11">
        <v>3</v>
      </c>
      <c r="D11" s="8" t="s">
        <v>15</v>
      </c>
      <c r="E11" s="8"/>
      <c r="F11" s="30" t="s">
        <v>16</v>
      </c>
      <c r="G11" s="31">
        <v>0</v>
      </c>
      <c r="H11" s="31">
        <v>9000</v>
      </c>
      <c r="I11" s="31">
        <v>22600</v>
      </c>
      <c r="J11" s="31">
        <f t="shared" si="0"/>
        <v>31600</v>
      </c>
      <c r="K11" s="31">
        <v>24600.00000000032</v>
      </c>
      <c r="L11" s="31">
        <v>35600</v>
      </c>
      <c r="M11" s="31">
        <v>155560.67179517369</v>
      </c>
      <c r="N11" s="31">
        <f t="shared" si="1"/>
        <v>215760.67179517401</v>
      </c>
      <c r="O11" s="31">
        <f t="shared" si="2"/>
        <v>247360.67179517401</v>
      </c>
    </row>
    <row r="12" spans="1:15" ht="15.75" x14ac:dyDescent="0.25">
      <c r="A12" s="28"/>
      <c r="B12" s="28"/>
      <c r="C12" s="32" t="s">
        <v>31</v>
      </c>
      <c r="D12" s="33"/>
      <c r="E12" s="33"/>
      <c r="F12" s="33"/>
      <c r="G12" s="34">
        <f t="shared" ref="G12:O12" si="3">SUM(G9:G11)</f>
        <v>1098000</v>
      </c>
      <c r="H12" s="34">
        <f t="shared" si="3"/>
        <v>1398400</v>
      </c>
      <c r="I12" s="34">
        <f t="shared" si="3"/>
        <v>1687300</v>
      </c>
      <c r="J12" s="34">
        <f t="shared" si="3"/>
        <v>4183700</v>
      </c>
      <c r="K12" s="34">
        <f t="shared" si="3"/>
        <v>1253100.0000000002</v>
      </c>
      <c r="L12" s="34">
        <f t="shared" si="3"/>
        <v>1396918.77</v>
      </c>
      <c r="M12" s="34">
        <f t="shared" si="3"/>
        <v>1470229.4800000002</v>
      </c>
      <c r="N12" s="34">
        <f t="shared" si="3"/>
        <v>4120248.2500000005</v>
      </c>
      <c r="O12" s="34">
        <f t="shared" si="3"/>
        <v>8303948.25</v>
      </c>
    </row>
    <row r="13" spans="1:15" ht="15.7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G15" s="19"/>
      <c r="H15" s="19"/>
      <c r="I15" s="19"/>
      <c r="J15" s="19"/>
      <c r="K15" s="19"/>
      <c r="L15" s="19"/>
      <c r="M15" s="19"/>
      <c r="N15" s="19"/>
      <c r="O15" s="19"/>
    </row>
    <row r="17" spans="7:13" x14ac:dyDescent="0.25">
      <c r="I17" s="19"/>
      <c r="M17" s="35"/>
    </row>
    <row r="18" spans="7:13" x14ac:dyDescent="0.25">
      <c r="G18" s="19"/>
    </row>
    <row r="19" spans="7:13" x14ac:dyDescent="0.25">
      <c r="G19" s="19"/>
    </row>
  </sheetData>
  <mergeCells count="2">
    <mergeCell ref="D6:G6"/>
    <mergeCell ref="C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EF75-958C-404A-9638-A35CD2903EF2}">
  <dimension ref="A3:L22"/>
  <sheetViews>
    <sheetView workbookViewId="0">
      <selection activeCell="D10" sqref="D10"/>
    </sheetView>
  </sheetViews>
  <sheetFormatPr defaultRowHeight="16.5" x14ac:dyDescent="0.3"/>
  <cols>
    <col min="1" max="1" width="9.28515625" style="42" customWidth="1"/>
    <col min="2" max="2" width="7" style="42" customWidth="1"/>
    <col min="3" max="3" width="25.7109375" style="42" customWidth="1"/>
    <col min="4" max="4" width="16.85546875" style="42" customWidth="1"/>
    <col min="5" max="5" width="18.5703125" style="42" customWidth="1"/>
    <col min="6" max="6" width="16.7109375" style="42" customWidth="1"/>
    <col min="7" max="12" width="16.28515625" style="42" customWidth="1"/>
    <col min="13" max="16384" width="9.140625" style="42"/>
  </cols>
  <sheetData>
    <row r="3" spans="1:12" x14ac:dyDescent="0.3">
      <c r="A3" s="41" t="s">
        <v>39</v>
      </c>
      <c r="B3" s="41"/>
      <c r="C3" s="41"/>
      <c r="D3" s="41"/>
    </row>
    <row r="4" spans="1:12" x14ac:dyDescent="0.3">
      <c r="A4" s="43" t="s">
        <v>40</v>
      </c>
      <c r="B4" s="43"/>
      <c r="C4" s="43"/>
      <c r="D4" s="43"/>
    </row>
    <row r="5" spans="1:12" x14ac:dyDescent="0.3">
      <c r="A5" s="44" t="s">
        <v>1</v>
      </c>
      <c r="B5" s="44"/>
      <c r="C5" s="44"/>
      <c r="D5" s="44"/>
    </row>
    <row r="6" spans="1:12" x14ac:dyDescent="0.3">
      <c r="C6" s="45"/>
    </row>
    <row r="7" spans="1:12" s="56" customFormat="1" ht="33" x14ac:dyDescent="0.25">
      <c r="A7" s="54" t="s">
        <v>3</v>
      </c>
      <c r="B7" s="54" t="s">
        <v>4</v>
      </c>
      <c r="C7" s="54" t="s">
        <v>5</v>
      </c>
      <c r="D7" s="55">
        <v>45658</v>
      </c>
      <c r="E7" s="55">
        <v>45689</v>
      </c>
      <c r="F7" s="55">
        <v>45717</v>
      </c>
      <c r="G7" s="54" t="s">
        <v>6</v>
      </c>
      <c r="H7" s="55">
        <v>45748</v>
      </c>
      <c r="I7" s="55">
        <v>45778</v>
      </c>
      <c r="J7" s="55">
        <v>45809</v>
      </c>
      <c r="K7" s="55" t="s">
        <v>35</v>
      </c>
      <c r="L7" s="55" t="s">
        <v>36</v>
      </c>
    </row>
    <row r="8" spans="1:12" x14ac:dyDescent="0.3">
      <c r="A8" s="46" t="s">
        <v>41</v>
      </c>
      <c r="B8" s="46" t="s">
        <v>42</v>
      </c>
      <c r="C8" s="47" t="s">
        <v>43</v>
      </c>
      <c r="D8" s="48">
        <v>1156000</v>
      </c>
      <c r="E8" s="48">
        <v>1428000</v>
      </c>
      <c r="F8" s="48">
        <f>'[2]NECONSUMAT MAR 2025'!F9</f>
        <v>1480000</v>
      </c>
      <c r="G8" s="48">
        <f>D8+E8+F8</f>
        <v>4064000</v>
      </c>
      <c r="H8" s="48">
        <v>1408000</v>
      </c>
      <c r="I8" s="48">
        <v>1432000</v>
      </c>
      <c r="J8" s="48">
        <v>1732000</v>
      </c>
      <c r="K8" s="48">
        <f>J8+I8+H8</f>
        <v>4572000</v>
      </c>
      <c r="L8" s="48">
        <f>K8+G8</f>
        <v>8636000</v>
      </c>
    </row>
    <row r="9" spans="1:12" ht="33" x14ac:dyDescent="0.3">
      <c r="A9" s="46" t="s">
        <v>44</v>
      </c>
      <c r="B9" s="46" t="s">
        <v>42</v>
      </c>
      <c r="C9" s="47" t="s">
        <v>45</v>
      </c>
      <c r="D9" s="48">
        <v>1300000</v>
      </c>
      <c r="E9" s="48">
        <v>1296000</v>
      </c>
      <c r="F9" s="48">
        <f>'[2]NECONSUMAT MAR 2025'!F10</f>
        <v>1480000</v>
      </c>
      <c r="G9" s="48">
        <f t="shared" ref="G9:G13" si="0">D9+E9+F9</f>
        <v>4076000</v>
      </c>
      <c r="H9" s="48">
        <v>1392000</v>
      </c>
      <c r="I9" s="48">
        <v>1508000</v>
      </c>
      <c r="J9" s="48">
        <v>1500000</v>
      </c>
      <c r="K9" s="48">
        <f t="shared" ref="K9:K13" si="1">J9+I9+H9</f>
        <v>4400000</v>
      </c>
      <c r="L9" s="48">
        <f t="shared" ref="L9:L13" si="2">K9+G9</f>
        <v>8476000</v>
      </c>
    </row>
    <row r="10" spans="1:12" x14ac:dyDescent="0.3">
      <c r="A10" s="46" t="s">
        <v>46</v>
      </c>
      <c r="B10" s="46" t="s">
        <v>42</v>
      </c>
      <c r="C10" s="49" t="s">
        <v>24</v>
      </c>
      <c r="D10" s="48">
        <v>972000</v>
      </c>
      <c r="E10" s="48">
        <v>1220000</v>
      </c>
      <c r="F10" s="48">
        <f>'[2]NECONSUMAT MAR 2025'!F11</f>
        <v>1340000</v>
      </c>
      <c r="G10" s="48">
        <f t="shared" si="0"/>
        <v>3532000</v>
      </c>
      <c r="H10" s="48">
        <v>1292000</v>
      </c>
      <c r="I10" s="48">
        <v>1396000</v>
      </c>
      <c r="J10" s="48">
        <v>1324000</v>
      </c>
      <c r="K10" s="48">
        <f t="shared" si="1"/>
        <v>4012000</v>
      </c>
      <c r="L10" s="48">
        <f t="shared" si="2"/>
        <v>7544000</v>
      </c>
    </row>
    <row r="11" spans="1:12" x14ac:dyDescent="0.3">
      <c r="A11" s="46" t="s">
        <v>47</v>
      </c>
      <c r="B11" s="46" t="s">
        <v>42</v>
      </c>
      <c r="C11" s="47" t="s">
        <v>48</v>
      </c>
      <c r="D11" s="48">
        <v>36000</v>
      </c>
      <c r="E11" s="48">
        <v>60000</v>
      </c>
      <c r="F11" s="48">
        <f>'[2]NECONSUMAT MAR 2025'!F12</f>
        <v>36000</v>
      </c>
      <c r="G11" s="48">
        <f t="shared" si="0"/>
        <v>132000</v>
      </c>
      <c r="H11" s="48">
        <v>52000</v>
      </c>
      <c r="I11" s="48">
        <v>52000</v>
      </c>
      <c r="J11" s="48">
        <v>108000</v>
      </c>
      <c r="K11" s="48">
        <f t="shared" si="1"/>
        <v>212000</v>
      </c>
      <c r="L11" s="48">
        <f t="shared" si="2"/>
        <v>344000</v>
      </c>
    </row>
    <row r="12" spans="1:12" x14ac:dyDescent="0.3">
      <c r="A12" s="46" t="s">
        <v>49</v>
      </c>
      <c r="B12" s="46" t="s">
        <v>42</v>
      </c>
      <c r="C12" s="47" t="s">
        <v>50</v>
      </c>
      <c r="D12" s="48">
        <v>220000</v>
      </c>
      <c r="E12" s="48">
        <v>224000</v>
      </c>
      <c r="F12" s="48">
        <f>'[2]NECONSUMAT MAR 2025'!F13</f>
        <v>228000</v>
      </c>
      <c r="G12" s="48">
        <f t="shared" si="0"/>
        <v>672000</v>
      </c>
      <c r="H12" s="48">
        <v>352000</v>
      </c>
      <c r="I12" s="48">
        <v>280000</v>
      </c>
      <c r="J12" s="48">
        <v>280000</v>
      </c>
      <c r="K12" s="48">
        <f t="shared" si="1"/>
        <v>912000</v>
      </c>
      <c r="L12" s="48">
        <f t="shared" si="2"/>
        <v>1584000</v>
      </c>
    </row>
    <row r="13" spans="1:12" x14ac:dyDescent="0.3">
      <c r="A13" s="46" t="s">
        <v>51</v>
      </c>
      <c r="B13" s="46" t="s">
        <v>42</v>
      </c>
      <c r="C13" s="47" t="s">
        <v>52</v>
      </c>
      <c r="D13" s="48">
        <v>168000</v>
      </c>
      <c r="E13" s="48">
        <v>168000</v>
      </c>
      <c r="F13" s="48">
        <f>'[2]NECONSUMAT MAR 2025'!F14</f>
        <v>188000</v>
      </c>
      <c r="G13" s="48">
        <f t="shared" si="0"/>
        <v>524000</v>
      </c>
      <c r="H13" s="48">
        <v>208000</v>
      </c>
      <c r="I13" s="48">
        <v>244000</v>
      </c>
      <c r="J13" s="48">
        <v>360000</v>
      </c>
      <c r="K13" s="48">
        <f t="shared" si="1"/>
        <v>812000</v>
      </c>
      <c r="L13" s="48">
        <f t="shared" si="2"/>
        <v>1336000</v>
      </c>
    </row>
    <row r="14" spans="1:12" x14ac:dyDescent="0.3">
      <c r="A14" s="50"/>
      <c r="B14" s="50"/>
      <c r="C14" s="51" t="s">
        <v>31</v>
      </c>
      <c r="D14" s="52">
        <f t="shared" ref="D14:L14" si="3">SUM(D8:D13)</f>
        <v>3852000</v>
      </c>
      <c r="E14" s="52">
        <f t="shared" si="3"/>
        <v>4396000</v>
      </c>
      <c r="F14" s="52">
        <f t="shared" si="3"/>
        <v>4752000</v>
      </c>
      <c r="G14" s="52">
        <f t="shared" si="3"/>
        <v>13000000</v>
      </c>
      <c r="H14" s="52">
        <f t="shared" si="3"/>
        <v>4704000</v>
      </c>
      <c r="I14" s="52">
        <f t="shared" si="3"/>
        <v>4912000</v>
      </c>
      <c r="J14" s="52">
        <f t="shared" si="3"/>
        <v>5304000</v>
      </c>
      <c r="K14" s="52">
        <f t="shared" si="3"/>
        <v>14920000</v>
      </c>
      <c r="L14" s="52">
        <f t="shared" si="3"/>
        <v>27920000</v>
      </c>
    </row>
    <row r="16" spans="1:12" x14ac:dyDescent="0.3">
      <c r="E16" s="53"/>
    </row>
    <row r="17" spans="5:6" x14ac:dyDescent="0.3">
      <c r="E17" s="53"/>
    </row>
    <row r="21" spans="5:6" x14ac:dyDescent="0.3">
      <c r="F21" s="53"/>
    </row>
    <row r="22" spans="5:6" x14ac:dyDescent="0.3">
      <c r="F22" s="53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3332-3C36-49A6-82DC-8E0D0DAA3B53}">
  <dimension ref="A2:Q30"/>
  <sheetViews>
    <sheetView tabSelected="1" workbookViewId="0">
      <selection activeCell="D12" sqref="D12"/>
    </sheetView>
  </sheetViews>
  <sheetFormatPr defaultRowHeight="16.5" x14ac:dyDescent="0.3"/>
  <cols>
    <col min="1" max="1" width="6.140625" style="57" customWidth="1"/>
    <col min="2" max="2" width="10.140625" style="57" customWidth="1"/>
    <col min="3" max="3" width="38.85546875" style="57" customWidth="1"/>
    <col min="4" max="4" width="16" style="57" customWidth="1"/>
    <col min="5" max="6" width="12.5703125" style="57" customWidth="1"/>
    <col min="7" max="7" width="15.140625" style="57" customWidth="1"/>
    <col min="8" max="8" width="12.5703125" style="57" customWidth="1"/>
    <col min="9" max="12" width="14.42578125" style="57" customWidth="1"/>
    <col min="13" max="13" width="9.140625" style="57"/>
    <col min="14" max="15" width="12.28515625" style="57" bestFit="1" customWidth="1"/>
    <col min="16" max="16" width="13.42578125" style="57" bestFit="1" customWidth="1"/>
    <col min="17" max="17" width="9.85546875" style="57" bestFit="1" customWidth="1"/>
    <col min="18" max="193" width="9.140625" style="57"/>
    <col min="194" max="194" width="6.140625" style="57" customWidth="1"/>
    <col min="195" max="195" width="10.140625" style="57" customWidth="1"/>
    <col min="196" max="196" width="50.28515625" style="57" customWidth="1"/>
    <col min="197" max="197" width="13.42578125" style="57" customWidth="1"/>
    <col min="198" max="198" width="14.42578125" style="57" customWidth="1"/>
    <col min="199" max="201" width="17" style="57" customWidth="1"/>
    <col min="202" max="202" width="15.42578125" style="57" customWidth="1"/>
    <col min="203" max="449" width="9.140625" style="57"/>
    <col min="450" max="450" width="6.140625" style="57" customWidth="1"/>
    <col min="451" max="451" width="10.140625" style="57" customWidth="1"/>
    <col min="452" max="452" width="50.28515625" style="57" customWidth="1"/>
    <col min="453" max="453" width="13.42578125" style="57" customWidth="1"/>
    <col min="454" max="454" width="14.42578125" style="57" customWidth="1"/>
    <col min="455" max="457" width="17" style="57" customWidth="1"/>
    <col min="458" max="458" width="15.42578125" style="57" customWidth="1"/>
    <col min="459" max="705" width="9.140625" style="57"/>
    <col min="706" max="706" width="6.140625" style="57" customWidth="1"/>
    <col min="707" max="707" width="10.140625" style="57" customWidth="1"/>
    <col min="708" max="708" width="50.28515625" style="57" customWidth="1"/>
    <col min="709" max="709" width="13.42578125" style="57" customWidth="1"/>
    <col min="710" max="710" width="14.42578125" style="57" customWidth="1"/>
    <col min="711" max="713" width="17" style="57" customWidth="1"/>
    <col min="714" max="714" width="15.42578125" style="57" customWidth="1"/>
    <col min="715" max="961" width="9.140625" style="57"/>
    <col min="962" max="962" width="6.140625" style="57" customWidth="1"/>
    <col min="963" max="963" width="10.140625" style="57" customWidth="1"/>
    <col min="964" max="964" width="50.28515625" style="57" customWidth="1"/>
    <col min="965" max="965" width="13.42578125" style="57" customWidth="1"/>
    <col min="966" max="966" width="14.42578125" style="57" customWidth="1"/>
    <col min="967" max="969" width="17" style="57" customWidth="1"/>
    <col min="970" max="970" width="15.42578125" style="57" customWidth="1"/>
    <col min="971" max="1217" width="9.140625" style="57"/>
    <col min="1218" max="1218" width="6.140625" style="57" customWidth="1"/>
    <col min="1219" max="1219" width="10.140625" style="57" customWidth="1"/>
    <col min="1220" max="1220" width="50.28515625" style="57" customWidth="1"/>
    <col min="1221" max="1221" width="13.42578125" style="57" customWidth="1"/>
    <col min="1222" max="1222" width="14.42578125" style="57" customWidth="1"/>
    <col min="1223" max="1225" width="17" style="57" customWidth="1"/>
    <col min="1226" max="1226" width="15.42578125" style="57" customWidth="1"/>
    <col min="1227" max="1473" width="9.140625" style="57"/>
    <col min="1474" max="1474" width="6.140625" style="57" customWidth="1"/>
    <col min="1475" max="1475" width="10.140625" style="57" customWidth="1"/>
    <col min="1476" max="1476" width="50.28515625" style="57" customWidth="1"/>
    <col min="1477" max="1477" width="13.42578125" style="57" customWidth="1"/>
    <col min="1478" max="1478" width="14.42578125" style="57" customWidth="1"/>
    <col min="1479" max="1481" width="17" style="57" customWidth="1"/>
    <col min="1482" max="1482" width="15.42578125" style="57" customWidth="1"/>
    <col min="1483" max="1729" width="9.140625" style="57"/>
    <col min="1730" max="1730" width="6.140625" style="57" customWidth="1"/>
    <col min="1731" max="1731" width="10.140625" style="57" customWidth="1"/>
    <col min="1732" max="1732" width="50.28515625" style="57" customWidth="1"/>
    <col min="1733" max="1733" width="13.42578125" style="57" customWidth="1"/>
    <col min="1734" max="1734" width="14.42578125" style="57" customWidth="1"/>
    <col min="1735" max="1737" width="17" style="57" customWidth="1"/>
    <col min="1738" max="1738" width="15.42578125" style="57" customWidth="1"/>
    <col min="1739" max="1985" width="9.140625" style="57"/>
    <col min="1986" max="1986" width="6.140625" style="57" customWidth="1"/>
    <col min="1987" max="1987" width="10.140625" style="57" customWidth="1"/>
    <col min="1988" max="1988" width="50.28515625" style="57" customWidth="1"/>
    <col min="1989" max="1989" width="13.42578125" style="57" customWidth="1"/>
    <col min="1990" max="1990" width="14.42578125" style="57" customWidth="1"/>
    <col min="1991" max="1993" width="17" style="57" customWidth="1"/>
    <col min="1994" max="1994" width="15.42578125" style="57" customWidth="1"/>
    <col min="1995" max="2241" width="9.140625" style="57"/>
    <col min="2242" max="2242" width="6.140625" style="57" customWidth="1"/>
    <col min="2243" max="2243" width="10.140625" style="57" customWidth="1"/>
    <col min="2244" max="2244" width="50.28515625" style="57" customWidth="1"/>
    <col min="2245" max="2245" width="13.42578125" style="57" customWidth="1"/>
    <col min="2246" max="2246" width="14.42578125" style="57" customWidth="1"/>
    <col min="2247" max="2249" width="17" style="57" customWidth="1"/>
    <col min="2250" max="2250" width="15.42578125" style="57" customWidth="1"/>
    <col min="2251" max="2497" width="9.140625" style="57"/>
    <col min="2498" max="2498" width="6.140625" style="57" customWidth="1"/>
    <col min="2499" max="2499" width="10.140625" style="57" customWidth="1"/>
    <col min="2500" max="2500" width="50.28515625" style="57" customWidth="1"/>
    <col min="2501" max="2501" width="13.42578125" style="57" customWidth="1"/>
    <col min="2502" max="2502" width="14.42578125" style="57" customWidth="1"/>
    <col min="2503" max="2505" width="17" style="57" customWidth="1"/>
    <col min="2506" max="2506" width="15.42578125" style="57" customWidth="1"/>
    <col min="2507" max="2753" width="9.140625" style="57"/>
    <col min="2754" max="2754" width="6.140625" style="57" customWidth="1"/>
    <col min="2755" max="2755" width="10.140625" style="57" customWidth="1"/>
    <col min="2756" max="2756" width="50.28515625" style="57" customWidth="1"/>
    <col min="2757" max="2757" width="13.42578125" style="57" customWidth="1"/>
    <col min="2758" max="2758" width="14.42578125" style="57" customWidth="1"/>
    <col min="2759" max="2761" width="17" style="57" customWidth="1"/>
    <col min="2762" max="2762" width="15.42578125" style="57" customWidth="1"/>
    <col min="2763" max="3009" width="9.140625" style="57"/>
    <col min="3010" max="3010" width="6.140625" style="57" customWidth="1"/>
    <col min="3011" max="3011" width="10.140625" style="57" customWidth="1"/>
    <col min="3012" max="3012" width="50.28515625" style="57" customWidth="1"/>
    <col min="3013" max="3013" width="13.42578125" style="57" customWidth="1"/>
    <col min="3014" max="3014" width="14.42578125" style="57" customWidth="1"/>
    <col min="3015" max="3017" width="17" style="57" customWidth="1"/>
    <col min="3018" max="3018" width="15.42578125" style="57" customWidth="1"/>
    <col min="3019" max="3265" width="9.140625" style="57"/>
    <col min="3266" max="3266" width="6.140625" style="57" customWidth="1"/>
    <col min="3267" max="3267" width="10.140625" style="57" customWidth="1"/>
    <col min="3268" max="3268" width="50.28515625" style="57" customWidth="1"/>
    <col min="3269" max="3269" width="13.42578125" style="57" customWidth="1"/>
    <col min="3270" max="3270" width="14.42578125" style="57" customWidth="1"/>
    <col min="3271" max="3273" width="17" style="57" customWidth="1"/>
    <col min="3274" max="3274" width="15.42578125" style="57" customWidth="1"/>
    <col min="3275" max="3521" width="9.140625" style="57"/>
    <col min="3522" max="3522" width="6.140625" style="57" customWidth="1"/>
    <col min="3523" max="3523" width="10.140625" style="57" customWidth="1"/>
    <col min="3524" max="3524" width="50.28515625" style="57" customWidth="1"/>
    <col min="3525" max="3525" width="13.42578125" style="57" customWidth="1"/>
    <col min="3526" max="3526" width="14.42578125" style="57" customWidth="1"/>
    <col min="3527" max="3529" width="17" style="57" customWidth="1"/>
    <col min="3530" max="3530" width="15.42578125" style="57" customWidth="1"/>
    <col min="3531" max="3777" width="9.140625" style="57"/>
    <col min="3778" max="3778" width="6.140625" style="57" customWidth="1"/>
    <col min="3779" max="3779" width="10.140625" style="57" customWidth="1"/>
    <col min="3780" max="3780" width="50.28515625" style="57" customWidth="1"/>
    <col min="3781" max="3781" width="13.42578125" style="57" customWidth="1"/>
    <col min="3782" max="3782" width="14.42578125" style="57" customWidth="1"/>
    <col min="3783" max="3785" width="17" style="57" customWidth="1"/>
    <col min="3786" max="3786" width="15.42578125" style="57" customWidth="1"/>
    <col min="3787" max="4033" width="9.140625" style="57"/>
    <col min="4034" max="4034" width="6.140625" style="57" customWidth="1"/>
    <col min="4035" max="4035" width="10.140625" style="57" customWidth="1"/>
    <col min="4036" max="4036" width="50.28515625" style="57" customWidth="1"/>
    <col min="4037" max="4037" width="13.42578125" style="57" customWidth="1"/>
    <col min="4038" max="4038" width="14.42578125" style="57" customWidth="1"/>
    <col min="4039" max="4041" width="17" style="57" customWidth="1"/>
    <col min="4042" max="4042" width="15.42578125" style="57" customWidth="1"/>
    <col min="4043" max="4289" width="9.140625" style="57"/>
    <col min="4290" max="4290" width="6.140625" style="57" customWidth="1"/>
    <col min="4291" max="4291" width="10.140625" style="57" customWidth="1"/>
    <col min="4292" max="4292" width="50.28515625" style="57" customWidth="1"/>
    <col min="4293" max="4293" width="13.42578125" style="57" customWidth="1"/>
    <col min="4294" max="4294" width="14.42578125" style="57" customWidth="1"/>
    <col min="4295" max="4297" width="17" style="57" customWidth="1"/>
    <col min="4298" max="4298" width="15.42578125" style="57" customWidth="1"/>
    <col min="4299" max="4545" width="9.140625" style="57"/>
    <col min="4546" max="4546" width="6.140625" style="57" customWidth="1"/>
    <col min="4547" max="4547" width="10.140625" style="57" customWidth="1"/>
    <col min="4548" max="4548" width="50.28515625" style="57" customWidth="1"/>
    <col min="4549" max="4549" width="13.42578125" style="57" customWidth="1"/>
    <col min="4550" max="4550" width="14.42578125" style="57" customWidth="1"/>
    <col min="4551" max="4553" width="17" style="57" customWidth="1"/>
    <col min="4554" max="4554" width="15.42578125" style="57" customWidth="1"/>
    <col min="4555" max="4801" width="9.140625" style="57"/>
    <col min="4802" max="4802" width="6.140625" style="57" customWidth="1"/>
    <col min="4803" max="4803" width="10.140625" style="57" customWidth="1"/>
    <col min="4804" max="4804" width="50.28515625" style="57" customWidth="1"/>
    <col min="4805" max="4805" width="13.42578125" style="57" customWidth="1"/>
    <col min="4806" max="4806" width="14.42578125" style="57" customWidth="1"/>
    <col min="4807" max="4809" width="17" style="57" customWidth="1"/>
    <col min="4810" max="4810" width="15.42578125" style="57" customWidth="1"/>
    <col min="4811" max="5057" width="9.140625" style="57"/>
    <col min="5058" max="5058" width="6.140625" style="57" customWidth="1"/>
    <col min="5059" max="5059" width="10.140625" style="57" customWidth="1"/>
    <col min="5060" max="5060" width="50.28515625" style="57" customWidth="1"/>
    <col min="5061" max="5061" width="13.42578125" style="57" customWidth="1"/>
    <col min="5062" max="5062" width="14.42578125" style="57" customWidth="1"/>
    <col min="5063" max="5065" width="17" style="57" customWidth="1"/>
    <col min="5066" max="5066" width="15.42578125" style="57" customWidth="1"/>
    <col min="5067" max="5313" width="9.140625" style="57"/>
    <col min="5314" max="5314" width="6.140625" style="57" customWidth="1"/>
    <col min="5315" max="5315" width="10.140625" style="57" customWidth="1"/>
    <col min="5316" max="5316" width="50.28515625" style="57" customWidth="1"/>
    <col min="5317" max="5317" width="13.42578125" style="57" customWidth="1"/>
    <col min="5318" max="5318" width="14.42578125" style="57" customWidth="1"/>
    <col min="5319" max="5321" width="17" style="57" customWidth="1"/>
    <col min="5322" max="5322" width="15.42578125" style="57" customWidth="1"/>
    <col min="5323" max="5569" width="9.140625" style="57"/>
    <col min="5570" max="5570" width="6.140625" style="57" customWidth="1"/>
    <col min="5571" max="5571" width="10.140625" style="57" customWidth="1"/>
    <col min="5572" max="5572" width="50.28515625" style="57" customWidth="1"/>
    <col min="5573" max="5573" width="13.42578125" style="57" customWidth="1"/>
    <col min="5574" max="5574" width="14.42578125" style="57" customWidth="1"/>
    <col min="5575" max="5577" width="17" style="57" customWidth="1"/>
    <col min="5578" max="5578" width="15.42578125" style="57" customWidth="1"/>
    <col min="5579" max="5825" width="9.140625" style="57"/>
    <col min="5826" max="5826" width="6.140625" style="57" customWidth="1"/>
    <col min="5827" max="5827" width="10.140625" style="57" customWidth="1"/>
    <col min="5828" max="5828" width="50.28515625" style="57" customWidth="1"/>
    <col min="5829" max="5829" width="13.42578125" style="57" customWidth="1"/>
    <col min="5830" max="5830" width="14.42578125" style="57" customWidth="1"/>
    <col min="5831" max="5833" width="17" style="57" customWidth="1"/>
    <col min="5834" max="5834" width="15.42578125" style="57" customWidth="1"/>
    <col min="5835" max="6081" width="9.140625" style="57"/>
    <col min="6082" max="6082" width="6.140625" style="57" customWidth="1"/>
    <col min="6083" max="6083" width="10.140625" style="57" customWidth="1"/>
    <col min="6084" max="6084" width="50.28515625" style="57" customWidth="1"/>
    <col min="6085" max="6085" width="13.42578125" style="57" customWidth="1"/>
    <col min="6086" max="6086" width="14.42578125" style="57" customWidth="1"/>
    <col min="6087" max="6089" width="17" style="57" customWidth="1"/>
    <col min="6090" max="6090" width="15.42578125" style="57" customWidth="1"/>
    <col min="6091" max="6337" width="9.140625" style="57"/>
    <col min="6338" max="6338" width="6.140625" style="57" customWidth="1"/>
    <col min="6339" max="6339" width="10.140625" style="57" customWidth="1"/>
    <col min="6340" max="6340" width="50.28515625" style="57" customWidth="1"/>
    <col min="6341" max="6341" width="13.42578125" style="57" customWidth="1"/>
    <col min="6342" max="6342" width="14.42578125" style="57" customWidth="1"/>
    <col min="6343" max="6345" width="17" style="57" customWidth="1"/>
    <col min="6346" max="6346" width="15.42578125" style="57" customWidth="1"/>
    <col min="6347" max="6593" width="9.140625" style="57"/>
    <col min="6594" max="6594" width="6.140625" style="57" customWidth="1"/>
    <col min="6595" max="6595" width="10.140625" style="57" customWidth="1"/>
    <col min="6596" max="6596" width="50.28515625" style="57" customWidth="1"/>
    <col min="6597" max="6597" width="13.42578125" style="57" customWidth="1"/>
    <col min="6598" max="6598" width="14.42578125" style="57" customWidth="1"/>
    <col min="6599" max="6601" width="17" style="57" customWidth="1"/>
    <col min="6602" max="6602" width="15.42578125" style="57" customWidth="1"/>
    <col min="6603" max="6849" width="9.140625" style="57"/>
    <col min="6850" max="6850" width="6.140625" style="57" customWidth="1"/>
    <col min="6851" max="6851" width="10.140625" style="57" customWidth="1"/>
    <col min="6852" max="6852" width="50.28515625" style="57" customWidth="1"/>
    <col min="6853" max="6853" width="13.42578125" style="57" customWidth="1"/>
    <col min="6854" max="6854" width="14.42578125" style="57" customWidth="1"/>
    <col min="6855" max="6857" width="17" style="57" customWidth="1"/>
    <col min="6858" max="6858" width="15.42578125" style="57" customWidth="1"/>
    <col min="6859" max="7105" width="9.140625" style="57"/>
    <col min="7106" max="7106" width="6.140625" style="57" customWidth="1"/>
    <col min="7107" max="7107" width="10.140625" style="57" customWidth="1"/>
    <col min="7108" max="7108" width="50.28515625" style="57" customWidth="1"/>
    <col min="7109" max="7109" width="13.42578125" style="57" customWidth="1"/>
    <col min="7110" max="7110" width="14.42578125" style="57" customWidth="1"/>
    <col min="7111" max="7113" width="17" style="57" customWidth="1"/>
    <col min="7114" max="7114" width="15.42578125" style="57" customWidth="1"/>
    <col min="7115" max="7361" width="9.140625" style="57"/>
    <col min="7362" max="7362" width="6.140625" style="57" customWidth="1"/>
    <col min="7363" max="7363" width="10.140625" style="57" customWidth="1"/>
    <col min="7364" max="7364" width="50.28515625" style="57" customWidth="1"/>
    <col min="7365" max="7365" width="13.42578125" style="57" customWidth="1"/>
    <col min="7366" max="7366" width="14.42578125" style="57" customWidth="1"/>
    <col min="7367" max="7369" width="17" style="57" customWidth="1"/>
    <col min="7370" max="7370" width="15.42578125" style="57" customWidth="1"/>
    <col min="7371" max="7617" width="9.140625" style="57"/>
    <col min="7618" max="7618" width="6.140625" style="57" customWidth="1"/>
    <col min="7619" max="7619" width="10.140625" style="57" customWidth="1"/>
    <col min="7620" max="7620" width="50.28515625" style="57" customWidth="1"/>
    <col min="7621" max="7621" width="13.42578125" style="57" customWidth="1"/>
    <col min="7622" max="7622" width="14.42578125" style="57" customWidth="1"/>
    <col min="7623" max="7625" width="17" style="57" customWidth="1"/>
    <col min="7626" max="7626" width="15.42578125" style="57" customWidth="1"/>
    <col min="7627" max="7873" width="9.140625" style="57"/>
    <col min="7874" max="7874" width="6.140625" style="57" customWidth="1"/>
    <col min="7875" max="7875" width="10.140625" style="57" customWidth="1"/>
    <col min="7876" max="7876" width="50.28515625" style="57" customWidth="1"/>
    <col min="7877" max="7877" width="13.42578125" style="57" customWidth="1"/>
    <col min="7878" max="7878" width="14.42578125" style="57" customWidth="1"/>
    <col min="7879" max="7881" width="17" style="57" customWidth="1"/>
    <col min="7882" max="7882" width="15.42578125" style="57" customWidth="1"/>
    <col min="7883" max="8129" width="9.140625" style="57"/>
    <col min="8130" max="8130" width="6.140625" style="57" customWidth="1"/>
    <col min="8131" max="8131" width="10.140625" style="57" customWidth="1"/>
    <col min="8132" max="8132" width="50.28515625" style="57" customWidth="1"/>
    <col min="8133" max="8133" width="13.42578125" style="57" customWidth="1"/>
    <col min="8134" max="8134" width="14.42578125" style="57" customWidth="1"/>
    <col min="8135" max="8137" width="17" style="57" customWidth="1"/>
    <col min="8138" max="8138" width="15.42578125" style="57" customWidth="1"/>
    <col min="8139" max="8385" width="9.140625" style="57"/>
    <col min="8386" max="8386" width="6.140625" style="57" customWidth="1"/>
    <col min="8387" max="8387" width="10.140625" style="57" customWidth="1"/>
    <col min="8388" max="8388" width="50.28515625" style="57" customWidth="1"/>
    <col min="8389" max="8389" width="13.42578125" style="57" customWidth="1"/>
    <col min="8390" max="8390" width="14.42578125" style="57" customWidth="1"/>
    <col min="8391" max="8393" width="17" style="57" customWidth="1"/>
    <col min="8394" max="8394" width="15.42578125" style="57" customWidth="1"/>
    <col min="8395" max="8641" width="9.140625" style="57"/>
    <col min="8642" max="8642" width="6.140625" style="57" customWidth="1"/>
    <col min="8643" max="8643" width="10.140625" style="57" customWidth="1"/>
    <col min="8644" max="8644" width="50.28515625" style="57" customWidth="1"/>
    <col min="8645" max="8645" width="13.42578125" style="57" customWidth="1"/>
    <col min="8646" max="8646" width="14.42578125" style="57" customWidth="1"/>
    <col min="8647" max="8649" width="17" style="57" customWidth="1"/>
    <col min="8650" max="8650" width="15.42578125" style="57" customWidth="1"/>
    <col min="8651" max="8897" width="9.140625" style="57"/>
    <col min="8898" max="8898" width="6.140625" style="57" customWidth="1"/>
    <col min="8899" max="8899" width="10.140625" style="57" customWidth="1"/>
    <col min="8900" max="8900" width="50.28515625" style="57" customWidth="1"/>
    <col min="8901" max="8901" width="13.42578125" style="57" customWidth="1"/>
    <col min="8902" max="8902" width="14.42578125" style="57" customWidth="1"/>
    <col min="8903" max="8905" width="17" style="57" customWidth="1"/>
    <col min="8906" max="8906" width="15.42578125" style="57" customWidth="1"/>
    <col min="8907" max="9153" width="9.140625" style="57"/>
    <col min="9154" max="9154" width="6.140625" style="57" customWidth="1"/>
    <col min="9155" max="9155" width="10.140625" style="57" customWidth="1"/>
    <col min="9156" max="9156" width="50.28515625" style="57" customWidth="1"/>
    <col min="9157" max="9157" width="13.42578125" style="57" customWidth="1"/>
    <col min="9158" max="9158" width="14.42578125" style="57" customWidth="1"/>
    <col min="9159" max="9161" width="17" style="57" customWidth="1"/>
    <col min="9162" max="9162" width="15.42578125" style="57" customWidth="1"/>
    <col min="9163" max="9409" width="9.140625" style="57"/>
    <col min="9410" max="9410" width="6.140625" style="57" customWidth="1"/>
    <col min="9411" max="9411" width="10.140625" style="57" customWidth="1"/>
    <col min="9412" max="9412" width="50.28515625" style="57" customWidth="1"/>
    <col min="9413" max="9413" width="13.42578125" style="57" customWidth="1"/>
    <col min="9414" max="9414" width="14.42578125" style="57" customWidth="1"/>
    <col min="9415" max="9417" width="17" style="57" customWidth="1"/>
    <col min="9418" max="9418" width="15.42578125" style="57" customWidth="1"/>
    <col min="9419" max="9665" width="9.140625" style="57"/>
    <col min="9666" max="9666" width="6.140625" style="57" customWidth="1"/>
    <col min="9667" max="9667" width="10.140625" style="57" customWidth="1"/>
    <col min="9668" max="9668" width="50.28515625" style="57" customWidth="1"/>
    <col min="9669" max="9669" width="13.42578125" style="57" customWidth="1"/>
    <col min="9670" max="9670" width="14.42578125" style="57" customWidth="1"/>
    <col min="9671" max="9673" width="17" style="57" customWidth="1"/>
    <col min="9674" max="9674" width="15.42578125" style="57" customWidth="1"/>
    <col min="9675" max="9921" width="9.140625" style="57"/>
    <col min="9922" max="9922" width="6.140625" style="57" customWidth="1"/>
    <col min="9923" max="9923" width="10.140625" style="57" customWidth="1"/>
    <col min="9924" max="9924" width="50.28515625" style="57" customWidth="1"/>
    <col min="9925" max="9925" width="13.42578125" style="57" customWidth="1"/>
    <col min="9926" max="9926" width="14.42578125" style="57" customWidth="1"/>
    <col min="9927" max="9929" width="17" style="57" customWidth="1"/>
    <col min="9930" max="9930" width="15.42578125" style="57" customWidth="1"/>
    <col min="9931" max="10177" width="9.140625" style="57"/>
    <col min="10178" max="10178" width="6.140625" style="57" customWidth="1"/>
    <col min="10179" max="10179" width="10.140625" style="57" customWidth="1"/>
    <col min="10180" max="10180" width="50.28515625" style="57" customWidth="1"/>
    <col min="10181" max="10181" width="13.42578125" style="57" customWidth="1"/>
    <col min="10182" max="10182" width="14.42578125" style="57" customWidth="1"/>
    <col min="10183" max="10185" width="17" style="57" customWidth="1"/>
    <col min="10186" max="10186" width="15.42578125" style="57" customWidth="1"/>
    <col min="10187" max="10433" width="9.140625" style="57"/>
    <col min="10434" max="10434" width="6.140625" style="57" customWidth="1"/>
    <col min="10435" max="10435" width="10.140625" style="57" customWidth="1"/>
    <col min="10436" max="10436" width="50.28515625" style="57" customWidth="1"/>
    <col min="10437" max="10437" width="13.42578125" style="57" customWidth="1"/>
    <col min="10438" max="10438" width="14.42578125" style="57" customWidth="1"/>
    <col min="10439" max="10441" width="17" style="57" customWidth="1"/>
    <col min="10442" max="10442" width="15.42578125" style="57" customWidth="1"/>
    <col min="10443" max="10689" width="9.140625" style="57"/>
    <col min="10690" max="10690" width="6.140625" style="57" customWidth="1"/>
    <col min="10691" max="10691" width="10.140625" style="57" customWidth="1"/>
    <col min="10692" max="10692" width="50.28515625" style="57" customWidth="1"/>
    <col min="10693" max="10693" width="13.42578125" style="57" customWidth="1"/>
    <col min="10694" max="10694" width="14.42578125" style="57" customWidth="1"/>
    <col min="10695" max="10697" width="17" style="57" customWidth="1"/>
    <col min="10698" max="10698" width="15.42578125" style="57" customWidth="1"/>
    <col min="10699" max="10945" width="9.140625" style="57"/>
    <col min="10946" max="10946" width="6.140625" style="57" customWidth="1"/>
    <col min="10947" max="10947" width="10.140625" style="57" customWidth="1"/>
    <col min="10948" max="10948" width="50.28515625" style="57" customWidth="1"/>
    <col min="10949" max="10949" width="13.42578125" style="57" customWidth="1"/>
    <col min="10950" max="10950" width="14.42578125" style="57" customWidth="1"/>
    <col min="10951" max="10953" width="17" style="57" customWidth="1"/>
    <col min="10954" max="10954" width="15.42578125" style="57" customWidth="1"/>
    <col min="10955" max="11201" width="9.140625" style="57"/>
    <col min="11202" max="11202" width="6.140625" style="57" customWidth="1"/>
    <col min="11203" max="11203" width="10.140625" style="57" customWidth="1"/>
    <col min="11204" max="11204" width="50.28515625" style="57" customWidth="1"/>
    <col min="11205" max="11205" width="13.42578125" style="57" customWidth="1"/>
    <col min="11206" max="11206" width="14.42578125" style="57" customWidth="1"/>
    <col min="11207" max="11209" width="17" style="57" customWidth="1"/>
    <col min="11210" max="11210" width="15.42578125" style="57" customWidth="1"/>
    <col min="11211" max="11457" width="9.140625" style="57"/>
    <col min="11458" max="11458" width="6.140625" style="57" customWidth="1"/>
    <col min="11459" max="11459" width="10.140625" style="57" customWidth="1"/>
    <col min="11460" max="11460" width="50.28515625" style="57" customWidth="1"/>
    <col min="11461" max="11461" width="13.42578125" style="57" customWidth="1"/>
    <col min="11462" max="11462" width="14.42578125" style="57" customWidth="1"/>
    <col min="11463" max="11465" width="17" style="57" customWidth="1"/>
    <col min="11466" max="11466" width="15.42578125" style="57" customWidth="1"/>
    <col min="11467" max="11713" width="9.140625" style="57"/>
    <col min="11714" max="11714" width="6.140625" style="57" customWidth="1"/>
    <col min="11715" max="11715" width="10.140625" style="57" customWidth="1"/>
    <col min="11716" max="11716" width="50.28515625" style="57" customWidth="1"/>
    <col min="11717" max="11717" width="13.42578125" style="57" customWidth="1"/>
    <col min="11718" max="11718" width="14.42578125" style="57" customWidth="1"/>
    <col min="11719" max="11721" width="17" style="57" customWidth="1"/>
    <col min="11722" max="11722" width="15.42578125" style="57" customWidth="1"/>
    <col min="11723" max="11969" width="9.140625" style="57"/>
    <col min="11970" max="11970" width="6.140625" style="57" customWidth="1"/>
    <col min="11971" max="11971" width="10.140625" style="57" customWidth="1"/>
    <col min="11972" max="11972" width="50.28515625" style="57" customWidth="1"/>
    <col min="11973" max="11973" width="13.42578125" style="57" customWidth="1"/>
    <col min="11974" max="11974" width="14.42578125" style="57" customWidth="1"/>
    <col min="11975" max="11977" width="17" style="57" customWidth="1"/>
    <col min="11978" max="11978" width="15.42578125" style="57" customWidth="1"/>
    <col min="11979" max="12225" width="9.140625" style="57"/>
    <col min="12226" max="12226" width="6.140625" style="57" customWidth="1"/>
    <col min="12227" max="12227" width="10.140625" style="57" customWidth="1"/>
    <col min="12228" max="12228" width="50.28515625" style="57" customWidth="1"/>
    <col min="12229" max="12229" width="13.42578125" style="57" customWidth="1"/>
    <col min="12230" max="12230" width="14.42578125" style="57" customWidth="1"/>
    <col min="12231" max="12233" width="17" style="57" customWidth="1"/>
    <col min="12234" max="12234" width="15.42578125" style="57" customWidth="1"/>
    <col min="12235" max="12481" width="9.140625" style="57"/>
    <col min="12482" max="12482" width="6.140625" style="57" customWidth="1"/>
    <col min="12483" max="12483" width="10.140625" style="57" customWidth="1"/>
    <col min="12484" max="12484" width="50.28515625" style="57" customWidth="1"/>
    <col min="12485" max="12485" width="13.42578125" style="57" customWidth="1"/>
    <col min="12486" max="12486" width="14.42578125" style="57" customWidth="1"/>
    <col min="12487" max="12489" width="17" style="57" customWidth="1"/>
    <col min="12490" max="12490" width="15.42578125" style="57" customWidth="1"/>
    <col min="12491" max="12737" width="9.140625" style="57"/>
    <col min="12738" max="12738" width="6.140625" style="57" customWidth="1"/>
    <col min="12739" max="12739" width="10.140625" style="57" customWidth="1"/>
    <col min="12740" max="12740" width="50.28515625" style="57" customWidth="1"/>
    <col min="12741" max="12741" width="13.42578125" style="57" customWidth="1"/>
    <col min="12742" max="12742" width="14.42578125" style="57" customWidth="1"/>
    <col min="12743" max="12745" width="17" style="57" customWidth="1"/>
    <col min="12746" max="12746" width="15.42578125" style="57" customWidth="1"/>
    <col min="12747" max="12993" width="9.140625" style="57"/>
    <col min="12994" max="12994" width="6.140625" style="57" customWidth="1"/>
    <col min="12995" max="12995" width="10.140625" style="57" customWidth="1"/>
    <col min="12996" max="12996" width="50.28515625" style="57" customWidth="1"/>
    <col min="12997" max="12997" width="13.42578125" style="57" customWidth="1"/>
    <col min="12998" max="12998" width="14.42578125" style="57" customWidth="1"/>
    <col min="12999" max="13001" width="17" style="57" customWidth="1"/>
    <col min="13002" max="13002" width="15.42578125" style="57" customWidth="1"/>
    <col min="13003" max="13249" width="9.140625" style="57"/>
    <col min="13250" max="13250" width="6.140625" style="57" customWidth="1"/>
    <col min="13251" max="13251" width="10.140625" style="57" customWidth="1"/>
    <col min="13252" max="13252" width="50.28515625" style="57" customWidth="1"/>
    <col min="13253" max="13253" width="13.42578125" style="57" customWidth="1"/>
    <col min="13254" max="13254" width="14.42578125" style="57" customWidth="1"/>
    <col min="13255" max="13257" width="17" style="57" customWidth="1"/>
    <col min="13258" max="13258" width="15.42578125" style="57" customWidth="1"/>
    <col min="13259" max="13505" width="9.140625" style="57"/>
    <col min="13506" max="13506" width="6.140625" style="57" customWidth="1"/>
    <col min="13507" max="13507" width="10.140625" style="57" customWidth="1"/>
    <col min="13508" max="13508" width="50.28515625" style="57" customWidth="1"/>
    <col min="13509" max="13509" width="13.42578125" style="57" customWidth="1"/>
    <col min="13510" max="13510" width="14.42578125" style="57" customWidth="1"/>
    <col min="13511" max="13513" width="17" style="57" customWidth="1"/>
    <col min="13514" max="13514" width="15.42578125" style="57" customWidth="1"/>
    <col min="13515" max="13761" width="9.140625" style="57"/>
    <col min="13762" max="13762" width="6.140625" style="57" customWidth="1"/>
    <col min="13763" max="13763" width="10.140625" style="57" customWidth="1"/>
    <col min="13764" max="13764" width="50.28515625" style="57" customWidth="1"/>
    <col min="13765" max="13765" width="13.42578125" style="57" customWidth="1"/>
    <col min="13766" max="13766" width="14.42578125" style="57" customWidth="1"/>
    <col min="13767" max="13769" width="17" style="57" customWidth="1"/>
    <col min="13770" max="13770" width="15.42578125" style="57" customWidth="1"/>
    <col min="13771" max="14017" width="9.140625" style="57"/>
    <col min="14018" max="14018" width="6.140625" style="57" customWidth="1"/>
    <col min="14019" max="14019" width="10.140625" style="57" customWidth="1"/>
    <col min="14020" max="14020" width="50.28515625" style="57" customWidth="1"/>
    <col min="14021" max="14021" width="13.42578125" style="57" customWidth="1"/>
    <col min="14022" max="14022" width="14.42578125" style="57" customWidth="1"/>
    <col min="14023" max="14025" width="17" style="57" customWidth="1"/>
    <col min="14026" max="14026" width="15.42578125" style="57" customWidth="1"/>
    <col min="14027" max="14273" width="9.140625" style="57"/>
    <col min="14274" max="14274" width="6.140625" style="57" customWidth="1"/>
    <col min="14275" max="14275" width="10.140625" style="57" customWidth="1"/>
    <col min="14276" max="14276" width="50.28515625" style="57" customWidth="1"/>
    <col min="14277" max="14277" width="13.42578125" style="57" customWidth="1"/>
    <col min="14278" max="14278" width="14.42578125" style="57" customWidth="1"/>
    <col min="14279" max="14281" width="17" style="57" customWidth="1"/>
    <col min="14282" max="14282" width="15.42578125" style="57" customWidth="1"/>
    <col min="14283" max="14529" width="9.140625" style="57"/>
    <col min="14530" max="14530" width="6.140625" style="57" customWidth="1"/>
    <col min="14531" max="14531" width="10.140625" style="57" customWidth="1"/>
    <col min="14532" max="14532" width="50.28515625" style="57" customWidth="1"/>
    <col min="14533" max="14533" width="13.42578125" style="57" customWidth="1"/>
    <col min="14534" max="14534" width="14.42578125" style="57" customWidth="1"/>
    <col min="14535" max="14537" width="17" style="57" customWidth="1"/>
    <col min="14538" max="14538" width="15.42578125" style="57" customWidth="1"/>
    <col min="14539" max="14785" width="9.140625" style="57"/>
    <col min="14786" max="14786" width="6.140625" style="57" customWidth="1"/>
    <col min="14787" max="14787" width="10.140625" style="57" customWidth="1"/>
    <col min="14788" max="14788" width="50.28515625" style="57" customWidth="1"/>
    <col min="14789" max="14789" width="13.42578125" style="57" customWidth="1"/>
    <col min="14790" max="14790" width="14.42578125" style="57" customWidth="1"/>
    <col min="14791" max="14793" width="17" style="57" customWidth="1"/>
    <col min="14794" max="14794" width="15.42578125" style="57" customWidth="1"/>
    <col min="14795" max="15041" width="9.140625" style="57"/>
    <col min="15042" max="15042" width="6.140625" style="57" customWidth="1"/>
    <col min="15043" max="15043" width="10.140625" style="57" customWidth="1"/>
    <col min="15044" max="15044" width="50.28515625" style="57" customWidth="1"/>
    <col min="15045" max="15045" width="13.42578125" style="57" customWidth="1"/>
    <col min="15046" max="15046" width="14.42578125" style="57" customWidth="1"/>
    <col min="15047" max="15049" width="17" style="57" customWidth="1"/>
    <col min="15050" max="15050" width="15.42578125" style="57" customWidth="1"/>
    <col min="15051" max="15297" width="9.140625" style="57"/>
    <col min="15298" max="15298" width="6.140625" style="57" customWidth="1"/>
    <col min="15299" max="15299" width="10.140625" style="57" customWidth="1"/>
    <col min="15300" max="15300" width="50.28515625" style="57" customWidth="1"/>
    <col min="15301" max="15301" width="13.42578125" style="57" customWidth="1"/>
    <col min="15302" max="15302" width="14.42578125" style="57" customWidth="1"/>
    <col min="15303" max="15305" width="17" style="57" customWidth="1"/>
    <col min="15306" max="15306" width="15.42578125" style="57" customWidth="1"/>
    <col min="15307" max="15553" width="9.140625" style="57"/>
    <col min="15554" max="15554" width="6.140625" style="57" customWidth="1"/>
    <col min="15555" max="15555" width="10.140625" style="57" customWidth="1"/>
    <col min="15556" max="15556" width="50.28515625" style="57" customWidth="1"/>
    <col min="15557" max="15557" width="13.42578125" style="57" customWidth="1"/>
    <col min="15558" max="15558" width="14.42578125" style="57" customWidth="1"/>
    <col min="15559" max="15561" width="17" style="57" customWidth="1"/>
    <col min="15562" max="15562" width="15.42578125" style="57" customWidth="1"/>
    <col min="15563" max="15809" width="9.140625" style="57"/>
    <col min="15810" max="15810" width="6.140625" style="57" customWidth="1"/>
    <col min="15811" max="15811" width="10.140625" style="57" customWidth="1"/>
    <col min="15812" max="15812" width="50.28515625" style="57" customWidth="1"/>
    <col min="15813" max="15813" width="13.42578125" style="57" customWidth="1"/>
    <col min="15814" max="15814" width="14.42578125" style="57" customWidth="1"/>
    <col min="15815" max="15817" width="17" style="57" customWidth="1"/>
    <col min="15818" max="15818" width="15.42578125" style="57" customWidth="1"/>
    <col min="15819" max="16065" width="9.140625" style="57"/>
    <col min="16066" max="16066" width="6.140625" style="57" customWidth="1"/>
    <col min="16067" max="16067" width="10.140625" style="57" customWidth="1"/>
    <col min="16068" max="16068" width="50.28515625" style="57" customWidth="1"/>
    <col min="16069" max="16069" width="13.42578125" style="57" customWidth="1"/>
    <col min="16070" max="16070" width="14.42578125" style="57" customWidth="1"/>
    <col min="16071" max="16073" width="17" style="57" customWidth="1"/>
    <col min="16074" max="16074" width="15.42578125" style="57" customWidth="1"/>
    <col min="16075" max="16384" width="9.140625" style="57"/>
  </cols>
  <sheetData>
    <row r="2" spans="1:12" x14ac:dyDescent="0.3">
      <c r="C2" s="58" t="s">
        <v>53</v>
      </c>
    </row>
    <row r="3" spans="1:12" x14ac:dyDescent="0.3">
      <c r="C3" s="59" t="s">
        <v>54</v>
      </c>
    </row>
    <row r="4" spans="1:12" x14ac:dyDescent="0.3">
      <c r="C4" s="60">
        <v>45826</v>
      </c>
    </row>
    <row r="5" spans="1:12" x14ac:dyDescent="0.3">
      <c r="C5" s="60"/>
    </row>
    <row r="6" spans="1:12" s="62" customFormat="1" x14ac:dyDescent="0.25">
      <c r="A6" s="61" t="s">
        <v>55</v>
      </c>
      <c r="B6" s="61" t="s">
        <v>56</v>
      </c>
      <c r="C6" s="61" t="s">
        <v>57</v>
      </c>
      <c r="D6" s="81">
        <v>45658</v>
      </c>
      <c r="E6" s="81">
        <v>45689</v>
      </c>
      <c r="F6" s="81">
        <v>45717</v>
      </c>
      <c r="G6" s="81" t="s">
        <v>6</v>
      </c>
      <c r="H6" s="81">
        <v>45748</v>
      </c>
      <c r="I6" s="81">
        <v>45778</v>
      </c>
      <c r="J6" s="81">
        <v>45809</v>
      </c>
      <c r="K6" s="81" t="s">
        <v>6</v>
      </c>
      <c r="L6" s="81" t="s">
        <v>58</v>
      </c>
    </row>
    <row r="7" spans="1:12" x14ac:dyDescent="0.3">
      <c r="A7" s="63">
        <v>1</v>
      </c>
      <c r="B7" s="64" t="s">
        <v>46</v>
      </c>
      <c r="C7" s="65" t="s">
        <v>59</v>
      </c>
      <c r="D7" s="66">
        <v>3344</v>
      </c>
      <c r="E7" s="66">
        <v>3268</v>
      </c>
      <c r="F7" s="66">
        <v>3420</v>
      </c>
      <c r="G7" s="66">
        <f>D7+E7+F7</f>
        <v>10032</v>
      </c>
      <c r="H7" s="66">
        <v>3420</v>
      </c>
      <c r="I7" s="66">
        <v>3420</v>
      </c>
      <c r="J7" s="66">
        <v>3040</v>
      </c>
      <c r="K7" s="66">
        <f>H7+I7+J7</f>
        <v>9880</v>
      </c>
      <c r="L7" s="66">
        <f>G7+K7</f>
        <v>19912</v>
      </c>
    </row>
    <row r="8" spans="1:12" x14ac:dyDescent="0.3">
      <c r="A8" s="63">
        <v>2</v>
      </c>
      <c r="B8" s="64" t="s">
        <v>60</v>
      </c>
      <c r="C8" s="65" t="s">
        <v>61</v>
      </c>
      <c r="D8" s="66">
        <v>2774</v>
      </c>
      <c r="E8" s="66">
        <v>2850</v>
      </c>
      <c r="F8" s="66">
        <v>3496</v>
      </c>
      <c r="G8" s="66">
        <f t="shared" ref="G8:G23" si="0">D8+E8+F8</f>
        <v>9120</v>
      </c>
      <c r="H8" s="66">
        <v>3154</v>
      </c>
      <c r="I8" s="66">
        <v>3116</v>
      </c>
      <c r="J8" s="66">
        <v>2774</v>
      </c>
      <c r="K8" s="66">
        <f t="shared" ref="K8:K23" si="1">H8+I8+J8</f>
        <v>9044</v>
      </c>
      <c r="L8" s="66">
        <f t="shared" ref="L8:L23" si="2">G8+K8</f>
        <v>18164</v>
      </c>
    </row>
    <row r="9" spans="1:12" x14ac:dyDescent="0.3">
      <c r="A9" s="63">
        <v>3</v>
      </c>
      <c r="B9" s="64" t="s">
        <v>62</v>
      </c>
      <c r="C9" s="65" t="s">
        <v>16</v>
      </c>
      <c r="D9" s="66">
        <v>14744</v>
      </c>
      <c r="E9" s="66">
        <v>14592</v>
      </c>
      <c r="F9" s="66">
        <v>14744</v>
      </c>
      <c r="G9" s="66">
        <f t="shared" si="0"/>
        <v>44080</v>
      </c>
      <c r="H9" s="66">
        <v>14478</v>
      </c>
      <c r="I9" s="66">
        <v>15200</v>
      </c>
      <c r="J9" s="66">
        <v>13148</v>
      </c>
      <c r="K9" s="66">
        <f t="shared" si="1"/>
        <v>42826</v>
      </c>
      <c r="L9" s="66">
        <f t="shared" si="2"/>
        <v>86906</v>
      </c>
    </row>
    <row r="10" spans="1:12" x14ac:dyDescent="0.3">
      <c r="A10" s="63">
        <v>4</v>
      </c>
      <c r="B10" s="67" t="s">
        <v>63</v>
      </c>
      <c r="C10" s="68" t="s">
        <v>64</v>
      </c>
      <c r="D10" s="66">
        <v>1140</v>
      </c>
      <c r="E10" s="66">
        <v>1140</v>
      </c>
      <c r="F10" s="66">
        <v>1368</v>
      </c>
      <c r="G10" s="66">
        <f t="shared" si="0"/>
        <v>3648</v>
      </c>
      <c r="H10" s="66">
        <v>1368</v>
      </c>
      <c r="I10" s="66">
        <v>1254</v>
      </c>
      <c r="J10" s="66">
        <v>1140</v>
      </c>
      <c r="K10" s="66">
        <f t="shared" si="1"/>
        <v>3762</v>
      </c>
      <c r="L10" s="66">
        <f t="shared" si="2"/>
        <v>7410</v>
      </c>
    </row>
    <row r="11" spans="1:12" x14ac:dyDescent="0.3">
      <c r="A11" s="63">
        <v>5</v>
      </c>
      <c r="B11" s="64" t="s">
        <v>65</v>
      </c>
      <c r="C11" s="65" t="s">
        <v>66</v>
      </c>
      <c r="D11" s="66">
        <v>2052</v>
      </c>
      <c r="E11" s="66">
        <v>2052</v>
      </c>
      <c r="F11" s="66">
        <v>2128</v>
      </c>
      <c r="G11" s="66">
        <f t="shared" si="0"/>
        <v>6232</v>
      </c>
      <c r="H11" s="66">
        <v>2052</v>
      </c>
      <c r="I11" s="66">
        <v>2128</v>
      </c>
      <c r="J11" s="66">
        <v>1938</v>
      </c>
      <c r="K11" s="66">
        <f t="shared" si="1"/>
        <v>6118</v>
      </c>
      <c r="L11" s="66">
        <f t="shared" si="2"/>
        <v>12350</v>
      </c>
    </row>
    <row r="12" spans="1:12" s="69" customFormat="1" x14ac:dyDescent="0.3">
      <c r="A12" s="63">
        <v>6</v>
      </c>
      <c r="B12" s="64" t="s">
        <v>67</v>
      </c>
      <c r="C12" s="65" t="s">
        <v>68</v>
      </c>
      <c r="D12" s="66">
        <v>1178</v>
      </c>
      <c r="E12" s="66">
        <v>1178</v>
      </c>
      <c r="F12" s="66">
        <v>1140</v>
      </c>
      <c r="G12" s="66">
        <f t="shared" si="0"/>
        <v>3496</v>
      </c>
      <c r="H12" s="66">
        <v>1216</v>
      </c>
      <c r="I12" s="66">
        <v>1216</v>
      </c>
      <c r="J12" s="66">
        <v>1064</v>
      </c>
      <c r="K12" s="66">
        <f t="shared" si="1"/>
        <v>3496</v>
      </c>
      <c r="L12" s="66">
        <f t="shared" si="2"/>
        <v>6992</v>
      </c>
    </row>
    <row r="13" spans="1:12" s="69" customFormat="1" x14ac:dyDescent="0.3">
      <c r="A13" s="63">
        <v>7</v>
      </c>
      <c r="B13" s="64" t="s">
        <v>69</v>
      </c>
      <c r="C13" s="65" t="s">
        <v>70</v>
      </c>
      <c r="D13" s="66">
        <v>1786</v>
      </c>
      <c r="E13" s="66">
        <v>1824</v>
      </c>
      <c r="F13" s="66">
        <v>1824</v>
      </c>
      <c r="G13" s="66">
        <f t="shared" si="0"/>
        <v>5434</v>
      </c>
      <c r="H13" s="66">
        <v>1824</v>
      </c>
      <c r="I13" s="66">
        <v>1900</v>
      </c>
      <c r="J13" s="66">
        <v>1634</v>
      </c>
      <c r="K13" s="66">
        <f t="shared" si="1"/>
        <v>5358</v>
      </c>
      <c r="L13" s="66">
        <f t="shared" si="2"/>
        <v>10792</v>
      </c>
    </row>
    <row r="14" spans="1:12" s="69" customFormat="1" x14ac:dyDescent="0.3">
      <c r="A14" s="63">
        <v>8</v>
      </c>
      <c r="B14" s="64" t="s">
        <v>71</v>
      </c>
      <c r="C14" s="65" t="s">
        <v>72</v>
      </c>
      <c r="D14" s="66">
        <v>342</v>
      </c>
      <c r="E14" s="66">
        <v>342</v>
      </c>
      <c r="F14" s="66">
        <v>342</v>
      </c>
      <c r="G14" s="66">
        <f t="shared" si="0"/>
        <v>1026</v>
      </c>
      <c r="H14" s="66">
        <v>342</v>
      </c>
      <c r="I14" s="66">
        <v>342</v>
      </c>
      <c r="J14" s="66">
        <v>304</v>
      </c>
      <c r="K14" s="66">
        <f t="shared" si="1"/>
        <v>988</v>
      </c>
      <c r="L14" s="66">
        <f t="shared" si="2"/>
        <v>2014</v>
      </c>
    </row>
    <row r="15" spans="1:12" s="69" customFormat="1" ht="33" x14ac:dyDescent="0.3">
      <c r="A15" s="63">
        <v>9</v>
      </c>
      <c r="B15" s="64" t="s">
        <v>73</v>
      </c>
      <c r="C15" s="65" t="s">
        <v>74</v>
      </c>
      <c r="D15" s="66">
        <v>4370</v>
      </c>
      <c r="E15" s="66">
        <v>4864</v>
      </c>
      <c r="F15" s="66">
        <v>4636</v>
      </c>
      <c r="G15" s="66">
        <f t="shared" si="0"/>
        <v>13870</v>
      </c>
      <c r="H15" s="66">
        <v>5054</v>
      </c>
      <c r="I15" s="66">
        <v>3990</v>
      </c>
      <c r="J15" s="66">
        <v>6498</v>
      </c>
      <c r="K15" s="66">
        <f t="shared" si="1"/>
        <v>15542</v>
      </c>
      <c r="L15" s="66">
        <f t="shared" si="2"/>
        <v>29412</v>
      </c>
    </row>
    <row r="16" spans="1:12" s="69" customFormat="1" x14ac:dyDescent="0.3">
      <c r="A16" s="63">
        <v>10</v>
      </c>
      <c r="B16" s="64" t="s">
        <v>75</v>
      </c>
      <c r="C16" s="65" t="s">
        <v>76</v>
      </c>
      <c r="D16" s="66">
        <v>1216</v>
      </c>
      <c r="E16" s="66">
        <v>1216</v>
      </c>
      <c r="F16" s="66">
        <v>1178</v>
      </c>
      <c r="G16" s="66">
        <f t="shared" si="0"/>
        <v>3610</v>
      </c>
      <c r="H16" s="66">
        <v>1178</v>
      </c>
      <c r="I16" s="66">
        <v>1254</v>
      </c>
      <c r="J16" s="66">
        <v>1292</v>
      </c>
      <c r="K16" s="66">
        <f t="shared" si="1"/>
        <v>3724</v>
      </c>
      <c r="L16" s="66">
        <f t="shared" si="2"/>
        <v>7334</v>
      </c>
    </row>
    <row r="17" spans="1:17" s="69" customFormat="1" x14ac:dyDescent="0.3">
      <c r="A17" s="63">
        <v>11</v>
      </c>
      <c r="B17" s="67" t="s">
        <v>77</v>
      </c>
      <c r="C17" s="65" t="s">
        <v>78</v>
      </c>
      <c r="D17" s="66">
        <v>4446</v>
      </c>
      <c r="E17" s="66">
        <v>4446</v>
      </c>
      <c r="F17" s="66">
        <v>4560</v>
      </c>
      <c r="G17" s="66">
        <f t="shared" si="0"/>
        <v>13452</v>
      </c>
      <c r="H17" s="66">
        <v>4294</v>
      </c>
      <c r="I17" s="66">
        <v>4864</v>
      </c>
      <c r="J17" s="66">
        <v>3952</v>
      </c>
      <c r="K17" s="66">
        <f t="shared" si="1"/>
        <v>13110</v>
      </c>
      <c r="L17" s="66">
        <f t="shared" si="2"/>
        <v>26562</v>
      </c>
    </row>
    <row r="18" spans="1:17" s="69" customFormat="1" x14ac:dyDescent="0.3">
      <c r="A18" s="63">
        <v>12</v>
      </c>
      <c r="B18" s="67" t="s">
        <v>79</v>
      </c>
      <c r="C18" s="65" t="s">
        <v>80</v>
      </c>
      <c r="D18" s="66">
        <v>646</v>
      </c>
      <c r="E18" s="66">
        <v>646</v>
      </c>
      <c r="F18" s="66">
        <v>646</v>
      </c>
      <c r="G18" s="66">
        <f t="shared" si="0"/>
        <v>1938</v>
      </c>
      <c r="H18" s="66">
        <v>646</v>
      </c>
      <c r="I18" s="66">
        <v>646</v>
      </c>
      <c r="J18" s="66">
        <v>570</v>
      </c>
      <c r="K18" s="66">
        <f t="shared" si="1"/>
        <v>1862</v>
      </c>
      <c r="L18" s="66">
        <f t="shared" si="2"/>
        <v>3800</v>
      </c>
    </row>
    <row r="19" spans="1:17" x14ac:dyDescent="0.3">
      <c r="A19" s="63">
        <v>13</v>
      </c>
      <c r="B19" s="64" t="s">
        <v>81</v>
      </c>
      <c r="C19" s="65" t="s">
        <v>82</v>
      </c>
      <c r="D19" s="66">
        <v>3268</v>
      </c>
      <c r="E19" s="66">
        <v>2812</v>
      </c>
      <c r="F19" s="66">
        <v>5510</v>
      </c>
      <c r="G19" s="66">
        <f t="shared" si="0"/>
        <v>11590</v>
      </c>
      <c r="H19" s="66">
        <v>4940</v>
      </c>
      <c r="I19" s="66">
        <v>4826</v>
      </c>
      <c r="J19" s="66">
        <v>4028</v>
      </c>
      <c r="K19" s="66">
        <f t="shared" si="1"/>
        <v>13794</v>
      </c>
      <c r="L19" s="66">
        <f t="shared" si="2"/>
        <v>25384</v>
      </c>
    </row>
    <row r="20" spans="1:17" x14ac:dyDescent="0.3">
      <c r="A20" s="70">
        <v>14</v>
      </c>
      <c r="B20" s="71" t="s">
        <v>83</v>
      </c>
      <c r="C20" s="72" t="s">
        <v>84</v>
      </c>
      <c r="D20" s="73">
        <v>0</v>
      </c>
      <c r="E20" s="73">
        <v>114</v>
      </c>
      <c r="F20" s="73">
        <v>190</v>
      </c>
      <c r="G20" s="73">
        <f t="shared" si="0"/>
        <v>304</v>
      </c>
      <c r="H20" s="73">
        <v>114</v>
      </c>
      <c r="I20" s="73">
        <v>0</v>
      </c>
      <c r="J20" s="73">
        <v>0</v>
      </c>
      <c r="K20" s="73">
        <f t="shared" si="1"/>
        <v>114</v>
      </c>
      <c r="L20" s="73">
        <f t="shared" si="2"/>
        <v>418</v>
      </c>
    </row>
    <row r="21" spans="1:17" x14ac:dyDescent="0.3">
      <c r="A21" s="63">
        <v>15</v>
      </c>
      <c r="B21" s="64" t="s">
        <v>85</v>
      </c>
      <c r="C21" s="65" t="s">
        <v>86</v>
      </c>
      <c r="D21" s="66">
        <v>228</v>
      </c>
      <c r="E21" s="66">
        <v>228</v>
      </c>
      <c r="F21" s="66">
        <v>152</v>
      </c>
      <c r="G21" s="66">
        <f t="shared" si="0"/>
        <v>608</v>
      </c>
      <c r="H21" s="66">
        <v>190</v>
      </c>
      <c r="I21" s="66">
        <v>342</v>
      </c>
      <c r="J21" s="66">
        <v>190</v>
      </c>
      <c r="K21" s="66">
        <f t="shared" si="1"/>
        <v>722</v>
      </c>
      <c r="L21" s="66">
        <f t="shared" si="2"/>
        <v>1330</v>
      </c>
    </row>
    <row r="22" spans="1:17" x14ac:dyDescent="0.3">
      <c r="A22" s="63">
        <v>16</v>
      </c>
      <c r="B22" s="64" t="s">
        <v>87</v>
      </c>
      <c r="C22" s="65" t="s">
        <v>88</v>
      </c>
      <c r="D22" s="66">
        <v>2698</v>
      </c>
      <c r="E22" s="66">
        <v>2888</v>
      </c>
      <c r="F22" s="66">
        <v>2850</v>
      </c>
      <c r="G22" s="66">
        <f t="shared" si="0"/>
        <v>8436</v>
      </c>
      <c r="H22" s="66">
        <v>2812</v>
      </c>
      <c r="I22" s="66">
        <v>2850</v>
      </c>
      <c r="J22" s="66">
        <v>2698</v>
      </c>
      <c r="K22" s="66">
        <f t="shared" si="1"/>
        <v>8360</v>
      </c>
      <c r="L22" s="66">
        <f t="shared" si="2"/>
        <v>16796</v>
      </c>
    </row>
    <row r="23" spans="1:17" ht="49.5" x14ac:dyDescent="0.3">
      <c r="A23" s="63">
        <v>17</v>
      </c>
      <c r="B23" s="74" t="s">
        <v>89</v>
      </c>
      <c r="C23" s="75" t="s">
        <v>90</v>
      </c>
      <c r="D23" s="66">
        <v>1064</v>
      </c>
      <c r="E23" s="66">
        <v>1064</v>
      </c>
      <c r="F23" s="66">
        <v>1026</v>
      </c>
      <c r="G23" s="66">
        <f t="shared" si="0"/>
        <v>3154</v>
      </c>
      <c r="H23" s="66">
        <v>874</v>
      </c>
      <c r="I23" s="66">
        <v>1064</v>
      </c>
      <c r="J23" s="66">
        <v>1064</v>
      </c>
      <c r="K23" s="66">
        <f t="shared" si="1"/>
        <v>3002</v>
      </c>
      <c r="L23" s="66">
        <f t="shared" si="2"/>
        <v>6156</v>
      </c>
    </row>
    <row r="24" spans="1:17" s="77" customFormat="1" x14ac:dyDescent="0.25">
      <c r="A24" s="76"/>
      <c r="B24" s="76"/>
      <c r="C24" s="76" t="s">
        <v>31</v>
      </c>
      <c r="D24" s="76">
        <f t="shared" ref="D24:L24" si="3">SUM(D7:D23)</f>
        <v>45296</v>
      </c>
      <c r="E24" s="76">
        <f t="shared" si="3"/>
        <v>45524</v>
      </c>
      <c r="F24" s="76">
        <f t="shared" si="3"/>
        <v>49210</v>
      </c>
      <c r="G24" s="76">
        <f t="shared" si="3"/>
        <v>140030</v>
      </c>
      <c r="H24" s="76">
        <f t="shared" si="3"/>
        <v>47956</v>
      </c>
      <c r="I24" s="76">
        <f t="shared" si="3"/>
        <v>48412</v>
      </c>
      <c r="J24" s="76">
        <f t="shared" si="3"/>
        <v>45334</v>
      </c>
      <c r="K24" s="76">
        <f t="shared" si="3"/>
        <v>141702</v>
      </c>
      <c r="L24" s="76">
        <f t="shared" si="3"/>
        <v>281732</v>
      </c>
    </row>
    <row r="25" spans="1:17" x14ac:dyDescent="0.3">
      <c r="K25" s="78"/>
      <c r="L25" s="78"/>
      <c r="M25" s="78"/>
      <c r="N25" s="78"/>
      <c r="O25" s="79"/>
      <c r="P25" s="78"/>
      <c r="Q25" s="78"/>
    </row>
    <row r="26" spans="1:17" x14ac:dyDescent="0.3">
      <c r="K26" s="78"/>
      <c r="L26" s="78"/>
      <c r="M26" s="78"/>
      <c r="N26" s="78"/>
      <c r="O26" s="78"/>
      <c r="P26" s="78"/>
      <c r="Q26" s="78"/>
    </row>
    <row r="27" spans="1:17" x14ac:dyDescent="0.3">
      <c r="K27" s="78"/>
      <c r="L27" s="78"/>
      <c r="M27" s="78"/>
      <c r="N27" s="78"/>
      <c r="O27" s="79"/>
      <c r="P27" s="79"/>
      <c r="Q27" s="78"/>
    </row>
    <row r="28" spans="1:17" x14ac:dyDescent="0.3">
      <c r="K28" s="78"/>
      <c r="L28" s="78"/>
      <c r="M28" s="78"/>
      <c r="N28" s="78"/>
      <c r="O28" s="78"/>
      <c r="P28" s="80"/>
      <c r="Q28" s="78"/>
    </row>
    <row r="29" spans="1:17" x14ac:dyDescent="0.3">
      <c r="K29" s="78"/>
      <c r="L29" s="78"/>
      <c r="M29" s="78"/>
      <c r="N29" s="78"/>
      <c r="O29" s="78"/>
      <c r="P29" s="79"/>
      <c r="Q29" s="78"/>
    </row>
    <row r="30" spans="1:17" x14ac:dyDescent="0.3">
      <c r="K30" s="78"/>
      <c r="L30" s="78"/>
      <c r="M30" s="78"/>
      <c r="N30" s="78"/>
      <c r="O30" s="78"/>
      <c r="P30" s="78"/>
      <c r="Q30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TESTARE GENETICA</vt:lpstr>
      <vt:lpstr>AHM</vt:lpstr>
      <vt:lpstr>PET-CT</vt:lpstr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2025-06-19T06:13:37Z</dcterms:created>
  <dcterms:modified xsi:type="dcterms:W3CDTF">2025-06-19T06:18:22Z</dcterms:modified>
</cp:coreProperties>
</file>